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'部门预算收入总表（二）'!$1:4</definedName>
    <definedName name="_xlnm.Print_Titles" localSheetId="3">'部门预算支出总表（三）'!$1:4</definedName>
    <definedName name="_xlnm.Print_Titles" localSheetId="5">'纳入财政专户管理的事业收入支出表（五）'!$1:4</definedName>
    <definedName name="_xlnm.Print_Titles" localSheetId="6">'一般公共预算财政拨款支出表（六）'!$1:4</definedName>
    <definedName name="_xlnm.Print_Titles" localSheetId="8">'一般公共预算财政拨款基本及项目经济分类总表（八）'!$1:4</definedName>
    <definedName name="_xlnm.Print_Titles" localSheetId="13">'政府采购预算计划表（十三）'!$1:4</definedName>
  </definedName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A19" authorId="0">
      <text>
        <r>
          <rPr>
            <sz val="9"/>
            <rFont val="宋体"/>
            <charset val="134"/>
          </rPr>
          <t>Administrator: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<sst xmlns="http://schemas.openxmlformats.org/spreadsheetml/2006/main" count="3625" uniqueCount="1063">
  <si>
    <t>2022年部门基本情况表</t>
  </si>
  <si>
    <t>编报单位：万荣县教育局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</si>
  <si>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</si>
  <si>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</si>
  <si>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</si>
  <si>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</si>
  <si>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</si>
  <si>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</si>
  <si>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</si>
  <si>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</si>
  <si>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</si>
  <si>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</si>
  <si>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</si>
  <si>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</si>
  <si>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</si>
  <si>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</si>
  <si>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</si>
  <si>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</si>
  <si>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</si>
  <si>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</si>
  <si>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</si>
  <si>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教育局</t>
  </si>
  <si>
    <t>进修校</t>
  </si>
  <si>
    <t>事业</t>
  </si>
  <si>
    <t>活动中心</t>
  </si>
  <si>
    <t>教育县直学校及各联区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</si>
  <si>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</si>
  <si>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</si>
  <si>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</si>
  <si>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</si>
  <si>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</si>
  <si>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</si>
  <si>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</si>
  <si>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</si>
  <si>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</si>
  <si>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</si>
  <si>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</si>
  <si>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</si>
  <si>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</si>
  <si>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</si>
  <si>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</si>
  <si>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</si>
  <si>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</si>
  <si>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</si>
  <si>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</si>
  <si>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</si>
  <si>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</si>
  <si>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</si>
  <si>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</si>
  <si>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</si>
  <si>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</si>
  <si>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</si>
  <si>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</si>
  <si>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</si>
  <si>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</si>
  <si>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</si>
  <si>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</si>
  <si>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</si>
  <si>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</si>
  <si>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</si>
  <si>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</si>
  <si>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</si>
  <si>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</si>
  <si>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</si>
  <si>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</si>
  <si>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</si>
  <si>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</si>
  <si>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</si>
  <si>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</si>
  <si>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</si>
  <si>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</si>
  <si>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</si>
  <si>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</si>
  <si>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</si>
  <si>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</si>
  <si>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</si>
  <si>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</si>
  <si>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</si>
  <si>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</si>
  <si>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行政运行</t>
  </si>
  <si>
    <t>2080505</t>
  </si>
  <si>
    <t>机关事业单位基本养老保险缴费支出</t>
  </si>
  <si>
    <t>2089999</t>
  </si>
  <si>
    <t>其他社会保障和就业支出</t>
  </si>
  <si>
    <t>2101101</t>
  </si>
  <si>
    <t>行政单位医疗</t>
  </si>
  <si>
    <t>2101102</t>
  </si>
  <si>
    <t>事业单位医疗</t>
  </si>
  <si>
    <t>2210201</t>
  </si>
  <si>
    <t>住房公积金</t>
  </si>
  <si>
    <t>2080899</t>
  </si>
  <si>
    <t>其他优抚支出</t>
  </si>
  <si>
    <t>2050102</t>
  </si>
  <si>
    <t>一般行政管理事务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</si>
  <si>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</si>
  <si>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</si>
  <si>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</si>
  <si>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</si>
  <si>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</si>
  <si>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</si>
  <si>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2050204</t>
  </si>
  <si>
    <t>高中教育</t>
  </si>
  <si>
    <t>教育局中高考报名费</t>
  </si>
  <si>
    <t>万荣中学学杂费</t>
  </si>
  <si>
    <t>第二中学学杂费</t>
  </si>
  <si>
    <t>2050201</t>
  </si>
  <si>
    <t>学前教育</t>
  </si>
  <si>
    <t>城镇幼儿园保教费</t>
  </si>
  <si>
    <t>五一幼儿园保教费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</si>
  <si>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050201</t>
    </r>
  </si>
  <si>
    <t>实验幼儿园保教费</t>
  </si>
  <si>
    <t>示范幼儿园保教费</t>
  </si>
  <si>
    <t>六一幼儿园保教费</t>
  </si>
  <si>
    <t>2050302</t>
  </si>
  <si>
    <t>中等职业教育</t>
  </si>
  <si>
    <t>职中住宿费</t>
  </si>
  <si>
    <t>通化联区保教费</t>
  </si>
  <si>
    <t>宝井联区保教费</t>
  </si>
  <si>
    <t>高村联区保教费</t>
  </si>
  <si>
    <t>光华联区保教费</t>
  </si>
  <si>
    <t>里望联区保教费</t>
  </si>
  <si>
    <t>南张联区保教费</t>
  </si>
  <si>
    <t>埝底联区保教费</t>
  </si>
  <si>
    <t>裴庄联区保教费</t>
  </si>
  <si>
    <t>荣河联区保教费</t>
  </si>
  <si>
    <t>万泉联区保教费</t>
  </si>
  <si>
    <t>汉薛联区保教费</t>
  </si>
  <si>
    <t>皇甫联区保教费</t>
  </si>
  <si>
    <t>王显联区保教费</t>
  </si>
  <si>
    <t>西村联区保育费</t>
  </si>
  <si>
    <t>解店联区保教费</t>
  </si>
  <si>
    <t>贾村联区保教费</t>
  </si>
  <si>
    <t>2059999</t>
  </si>
  <si>
    <t>其他教育支出</t>
  </si>
  <si>
    <t>青少年活动中心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</si>
  <si>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</si>
  <si>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</si>
  <si>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</si>
  <si>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</si>
  <si>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</si>
  <si>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</si>
  <si>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</si>
  <si>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</si>
  <si>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</si>
  <si>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</si>
  <si>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</si>
  <si>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</si>
  <si>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</si>
  <si>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</si>
  <si>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</si>
  <si>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</si>
  <si>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</si>
  <si>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</si>
  <si>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</si>
  <si>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</si>
  <si>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</si>
  <si>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</si>
  <si>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</si>
  <si>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</si>
  <si>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</si>
  <si>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</si>
  <si>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</si>
  <si>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</si>
  <si>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</si>
  <si>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</si>
  <si>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</si>
  <si>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</si>
  <si>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</si>
  <si>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</si>
  <si>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</si>
  <si>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</si>
  <si>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</si>
  <si>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</si>
  <si>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</si>
  <si>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</si>
  <si>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</si>
  <si>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</si>
  <si>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</si>
  <si>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</si>
  <si>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</si>
  <si>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</si>
  <si>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</si>
  <si>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</si>
  <si>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</si>
  <si>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</si>
  <si>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</si>
  <si>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</si>
  <si>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</si>
  <si>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</si>
  <si>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</si>
  <si>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</si>
  <si>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</si>
  <si>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</si>
  <si>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</si>
  <si>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</si>
  <si>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</si>
  <si>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</si>
  <si>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</si>
  <si>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</si>
  <si>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</si>
  <si>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</si>
  <si>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</si>
  <si>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2021年一般公共预算财政拨款基本支出、项目支出部门预算及政府预算经济分类总表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</si>
  <si>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</si>
  <si>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</si>
  <si>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</si>
  <si>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</si>
  <si>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</si>
  <si>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</si>
  <si>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</si>
  <si>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</si>
  <si>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</si>
  <si>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</si>
  <si>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</si>
  <si>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</si>
  <si>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</si>
  <si>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</si>
  <si>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</si>
  <si>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</si>
  <si>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</si>
  <si>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</si>
  <si>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</si>
  <si>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</si>
  <si>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</si>
  <si>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</si>
  <si>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</si>
  <si>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</si>
  <si>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</si>
  <si>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</si>
  <si>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</si>
  <si>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</si>
  <si>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</si>
  <si>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</si>
  <si>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</si>
  <si>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</si>
  <si>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</si>
  <si>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</si>
  <si>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</si>
  <si>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</si>
  <si>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</si>
  <si>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</si>
  <si>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</si>
  <si>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</si>
  <si>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</si>
  <si>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</si>
  <si>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</si>
  <si>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</si>
  <si>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</si>
  <si>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</si>
  <si>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</si>
  <si>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</si>
  <si>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</si>
  <si>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</si>
  <si>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</si>
  <si>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</si>
  <si>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</si>
  <si>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</si>
  <si>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</si>
  <si>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</si>
  <si>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</si>
  <si>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</si>
  <si>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</si>
  <si>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</si>
  <si>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</si>
  <si>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</si>
  <si>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</si>
  <si>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</si>
  <si>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</si>
  <si>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</si>
  <si>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</si>
  <si>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</si>
  <si>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</si>
  <si>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</si>
  <si>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</si>
  <si>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</si>
  <si>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</si>
  <si>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2050101</t>
  </si>
  <si>
    <t>教育局基本支出</t>
  </si>
  <si>
    <t>幼儿园基本支出</t>
  </si>
  <si>
    <t>2050202</t>
  </si>
  <si>
    <t>小学教育</t>
  </si>
  <si>
    <t>小学基本支出</t>
  </si>
  <si>
    <t>2050203</t>
  </si>
  <si>
    <t>初中教育</t>
  </si>
  <si>
    <t>初中基本支出</t>
  </si>
  <si>
    <t>高中基本支出</t>
  </si>
  <si>
    <t>2050299</t>
  </si>
  <si>
    <t>其他普通教育支出</t>
  </si>
  <si>
    <t>各联区基本支出</t>
  </si>
  <si>
    <t>2050701</t>
  </si>
  <si>
    <t>特殊学校教育</t>
  </si>
  <si>
    <t>特教学校基本支出</t>
  </si>
  <si>
    <t>2050801</t>
  </si>
  <si>
    <t>教师进修</t>
  </si>
  <si>
    <t>进修校基本支出</t>
  </si>
  <si>
    <t>活动中心基本支出</t>
  </si>
  <si>
    <t>职中基本支出</t>
  </si>
  <si>
    <t>机关事业单位基本养老       保险缴费</t>
  </si>
  <si>
    <t>失业、工伤保险缴费</t>
  </si>
  <si>
    <t>遗属及其他优抚人员支出</t>
  </si>
  <si>
    <t>教育管理事务</t>
  </si>
  <si>
    <t>中高考经费</t>
  </si>
  <si>
    <t>校园保安费用</t>
  </si>
  <si>
    <t>中小学转移支付</t>
  </si>
  <si>
    <t>青少年活动中心场地租赁费</t>
  </si>
  <si>
    <t>示范中学异地建设费</t>
  </si>
  <si>
    <t>城镇中学义务教育薄弱环节        改善与能力提升项目</t>
  </si>
  <si>
    <t>学校临聘人员费用</t>
  </si>
  <si>
    <t>七一幼儿园建设项目</t>
  </si>
  <si>
    <t>七一幼儿园项目---设计、地灾评估、消防图审、水土保持四项费用</t>
  </si>
  <si>
    <t>万荣中学迁建一期项目       新建实验艺术楼项目</t>
  </si>
  <si>
    <t>解店镇第二初中化债资金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</si>
  <si>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</si>
  <si>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</si>
  <si>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</si>
  <si>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</si>
  <si>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</si>
  <si>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</si>
  <si>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</si>
  <si>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</si>
  <si>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</si>
  <si>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</si>
  <si>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</si>
  <si>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</si>
  <si>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</si>
  <si>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</si>
  <si>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</si>
  <si>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</si>
  <si>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</si>
  <si>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</si>
  <si>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</si>
  <si>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</si>
  <si>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情况说明：公务接待费接待批次20批，人次1000人，主要用于中高考监考教师、 有关单位人员）含中高考、会考监考教师食宿。当年三公经费较上年增加1.2万元。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</si>
  <si>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</si>
  <si>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</si>
  <si>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</si>
  <si>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万荣县教育局</t>
  </si>
  <si>
    <t>其中：公务员交通补贴 102900元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</si>
  <si>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</si>
  <si>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</si>
  <si>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</si>
  <si>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</si>
  <si>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</si>
  <si>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</si>
  <si>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</si>
  <si>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</si>
  <si>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</si>
  <si>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</si>
  <si>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</si>
  <si>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</si>
  <si>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</si>
  <si>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</si>
  <si>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</si>
  <si>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</si>
  <si>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县高中、初中、小学教师培训</t>
  </si>
  <si>
    <t>C81401</t>
  </si>
  <si>
    <t>批</t>
  </si>
  <si>
    <t>全县高中、初中、小学教师培训</t>
  </si>
  <si>
    <t>中小微企业</t>
  </si>
  <si>
    <t>100%</t>
  </si>
  <si>
    <t>教研室</t>
  </si>
  <si>
    <t>小微企业</t>
  </si>
  <si>
    <t>业务委托费</t>
  </si>
  <si>
    <t>律师咨询费</t>
  </si>
  <si>
    <t>计财股</t>
  </si>
  <si>
    <t>计算机教室装备</t>
  </si>
  <si>
    <t>A020204</t>
  </si>
  <si>
    <t>间</t>
  </si>
  <si>
    <t>县直9所学校</t>
  </si>
  <si>
    <t>电教馆</t>
  </si>
  <si>
    <t>中小学网络升级改造</t>
  </si>
  <si>
    <t>套</t>
  </si>
  <si>
    <t>保留中小学校</t>
  </si>
  <si>
    <t>宣教中心印刷</t>
  </si>
  <si>
    <t>C08140199</t>
  </si>
  <si>
    <t>教育报印刷</t>
  </si>
  <si>
    <t>宣教中心</t>
  </si>
  <si>
    <t>“幼小科学衔接”指导用书印刷</t>
  </si>
  <si>
    <t>16K大小</t>
  </si>
  <si>
    <t>幼教股</t>
  </si>
  <si>
    <t>新时代教师应知应会手册</t>
  </si>
  <si>
    <t>本</t>
  </si>
  <si>
    <t>24K大小手册</t>
  </si>
  <si>
    <t>人事股</t>
  </si>
  <si>
    <t>学生营养餐</t>
  </si>
  <si>
    <t>A0201</t>
  </si>
  <si>
    <t>全县农村中小学营养餐</t>
  </si>
  <si>
    <t>营养办</t>
  </si>
  <si>
    <t>A4复印纸</t>
  </si>
  <si>
    <t>A090101</t>
  </si>
  <si>
    <t>箱</t>
  </si>
  <si>
    <t>A4大小，70g</t>
  </si>
  <si>
    <t>后勤中心</t>
  </si>
  <si>
    <t>打印复印一体机</t>
  </si>
  <si>
    <t>台</t>
  </si>
  <si>
    <t>A4打印</t>
  </si>
  <si>
    <t>双面复印机</t>
  </si>
  <si>
    <t>A020201</t>
  </si>
  <si>
    <t>A3打印</t>
  </si>
  <si>
    <t>空调</t>
  </si>
  <si>
    <t>A0206180203</t>
  </si>
  <si>
    <t>35空调</t>
  </si>
  <si>
    <t>机关维修</t>
  </si>
  <si>
    <t>B08</t>
  </si>
  <si>
    <t>下水道官网维修、硬化道路、基础加固、更换主线路</t>
  </si>
  <si>
    <t>文件柜</t>
  </si>
  <si>
    <t>A060699</t>
  </si>
  <si>
    <t>个</t>
  </si>
  <si>
    <t>铁质柜</t>
  </si>
  <si>
    <t>台式电脑</t>
  </si>
  <si>
    <t>A02010104</t>
  </si>
  <si>
    <t>i5CPU，8G内存，500G硬盘</t>
  </si>
  <si>
    <t>笔记本电脑</t>
  </si>
  <si>
    <t>A02010105</t>
  </si>
  <si>
    <t>i7CPU，8G内存，固态硬盘</t>
  </si>
  <si>
    <t>碎纸机</t>
  </si>
  <si>
    <t>A02021101</t>
  </si>
  <si>
    <t>A4大小</t>
  </si>
  <si>
    <t>办公桌</t>
  </si>
  <si>
    <t>A060205</t>
  </si>
  <si>
    <t>张</t>
  </si>
  <si>
    <t>1.2米、木质</t>
  </si>
  <si>
    <t>35#，一级能耗</t>
  </si>
  <si>
    <t>埝底联区</t>
  </si>
  <si>
    <t>复印纸</t>
  </si>
  <si>
    <t>A4，70g</t>
  </si>
  <si>
    <t>木质桌子</t>
  </si>
  <si>
    <t>120*60*55</t>
  </si>
  <si>
    <t>幼儿床</t>
  </si>
  <si>
    <t>A060105</t>
  </si>
  <si>
    <t>140×65×40cm</t>
  </si>
  <si>
    <t>幼儿桌</t>
  </si>
  <si>
    <t>A060206</t>
  </si>
  <si>
    <t>120×60×55cm</t>
  </si>
  <si>
    <t>装修工程</t>
  </si>
  <si>
    <t>B07</t>
  </si>
  <si>
    <t>㎡</t>
  </si>
  <si>
    <t>仿瓷、隔墙、防水</t>
  </si>
  <si>
    <t>修缮工程</t>
  </si>
  <si>
    <t>修建围墙</t>
  </si>
  <si>
    <t>汉薛联区</t>
  </si>
  <si>
    <t>包</t>
  </si>
  <si>
    <t>A4彩纸</t>
  </si>
  <si>
    <t>厨卫用具</t>
  </si>
  <si>
    <t>A0608</t>
  </si>
  <si>
    <t>大锅灶带台，燃气汤锅</t>
  </si>
  <si>
    <t>厨房操作台</t>
  </si>
  <si>
    <t>A060801</t>
  </si>
  <si>
    <t>面案工作台，调料台1个</t>
  </si>
  <si>
    <t>炊事机械</t>
  </si>
  <si>
    <t>A060802</t>
  </si>
  <si>
    <t>换气扇，500型风机，烟筒，弯道，风幕机</t>
  </si>
  <si>
    <t>校园文化，教学楼墙面粉刷，教学楼二楼6间墙面粉刷、</t>
  </si>
  <si>
    <t>盥洗室改造</t>
  </si>
  <si>
    <t>铺地板砖，墙面扣板，11个洗手池，线路改造</t>
  </si>
  <si>
    <t>线路改造工程</t>
  </si>
  <si>
    <t>米</t>
  </si>
  <si>
    <t>10平方米铜线</t>
  </si>
  <si>
    <t>彩钢车棚</t>
  </si>
  <si>
    <t>B0507</t>
  </si>
  <si>
    <t>彩钢搭建</t>
  </si>
  <si>
    <t>台式计算机</t>
  </si>
  <si>
    <t>酷睿i5处理器</t>
  </si>
  <si>
    <t>光华联区</t>
  </si>
  <si>
    <t>电器设备</t>
  </si>
  <si>
    <t>A0206</t>
  </si>
  <si>
    <t>电热水锅炉</t>
  </si>
  <si>
    <t>空调机</t>
  </si>
  <si>
    <t>1.5p</t>
  </si>
  <si>
    <t>体育设备</t>
  </si>
  <si>
    <t>A0336</t>
  </si>
  <si>
    <t>室外兵乒球桌</t>
  </si>
  <si>
    <t>图书</t>
  </si>
  <si>
    <t>A0501</t>
  </si>
  <si>
    <t>大16开（210*285）</t>
  </si>
  <si>
    <t>A4</t>
  </si>
  <si>
    <t>混凝土工程</t>
  </si>
  <si>
    <t>B0506</t>
  </si>
  <si>
    <t>硬化8公分、10公分、30公分</t>
  </si>
  <si>
    <t>供水管道工程和下水道铺设</t>
  </si>
  <si>
    <t>B0604</t>
  </si>
  <si>
    <t>300波纹管、200波纹管等</t>
  </si>
  <si>
    <t>其他印刷服务</t>
  </si>
  <si>
    <t>喷绘、写真、版面</t>
  </si>
  <si>
    <t>砌墙、砖铺路面、粉刷、砌花畦砖等校舍维修等</t>
  </si>
  <si>
    <t>园林绿化管理服务</t>
  </si>
  <si>
    <t>C1303</t>
  </si>
  <si>
    <t>高杆月季、冬青球、银杏树等</t>
  </si>
  <si>
    <t>架类</t>
  </si>
  <si>
    <t>A0606</t>
  </si>
  <si>
    <t>会议室荣誉墙等</t>
  </si>
  <si>
    <t>柜类</t>
  </si>
  <si>
    <t>A0605</t>
  </si>
  <si>
    <t>850mm*390mm*1800mm</t>
  </si>
  <si>
    <t>防水工程</t>
  </si>
  <si>
    <t>B0504</t>
  </si>
  <si>
    <t>校舍楼顶包边、125㎡SBS</t>
  </si>
  <si>
    <t>多功能一体机</t>
  </si>
  <si>
    <t>A0201060102</t>
  </si>
  <si>
    <t>黑白激光</t>
  </si>
  <si>
    <t>喷墨打印机</t>
  </si>
  <si>
    <t>A0201060101</t>
  </si>
  <si>
    <t>环创、校舍维修（瓷砖、墙裙pvc版、抹灰，涂料）</t>
  </si>
  <si>
    <t>网络设备</t>
  </si>
  <si>
    <t>A020102</t>
  </si>
  <si>
    <t>新建宿舍楼、北楼</t>
  </si>
  <si>
    <t>音频设备</t>
  </si>
  <si>
    <t>A020912</t>
  </si>
  <si>
    <t>12寸220w</t>
  </si>
  <si>
    <t>桌子</t>
  </si>
  <si>
    <t>A060203</t>
  </si>
  <si>
    <t>钢塑台、桌类</t>
  </si>
  <si>
    <t>A4单包装500张/包 70g</t>
  </si>
  <si>
    <t>实幼</t>
  </si>
  <si>
    <t>金属材质多层置物架</t>
  </si>
  <si>
    <t>LED显示屏</t>
  </si>
  <si>
    <t>A020207</t>
  </si>
  <si>
    <t>Q2.5 7平米、P10 3平米</t>
  </si>
  <si>
    <t>组</t>
  </si>
  <si>
    <t>实木板材质、金属材质、塑料材质各1组</t>
  </si>
  <si>
    <t>美食坊设备</t>
  </si>
  <si>
    <t>其他维修和保养服务</t>
  </si>
  <si>
    <t>C0599</t>
  </si>
  <si>
    <t>仿瓷、外墙涂料、其他装修</t>
  </si>
  <si>
    <t>保教楼外墙真石漆</t>
  </si>
  <si>
    <t>互联网信息服务</t>
  </si>
  <si>
    <t>C0302</t>
  </si>
  <si>
    <t>兆</t>
  </si>
  <si>
    <t>联通网</t>
  </si>
  <si>
    <t>印刷服务</t>
  </si>
  <si>
    <t>C081401</t>
  </si>
  <si>
    <t>过程性资料汇编</t>
  </si>
  <si>
    <t>影像服务</t>
  </si>
  <si>
    <t>C</t>
  </si>
  <si>
    <t>文体活动摄像</t>
  </si>
  <si>
    <t>课程研究与开发</t>
  </si>
  <si>
    <t>教师课题研究</t>
  </si>
  <si>
    <t>A4纸</t>
  </si>
  <si>
    <t>南街小学</t>
  </si>
  <si>
    <t>办公椅</t>
  </si>
  <si>
    <t>A0603</t>
  </si>
  <si>
    <t>把</t>
  </si>
  <si>
    <t>480*500*950</t>
  </si>
  <si>
    <t>I5-6200/4G/1T/2G
独显DW光驱/22屏</t>
  </si>
  <si>
    <t>打印机</t>
  </si>
  <si>
    <t xml:space="preserve"> A4幅面，支持
打印、复印、扫描</t>
  </si>
  <si>
    <t>防水、屋面处理等</t>
  </si>
  <si>
    <t>210*297MM</t>
  </si>
  <si>
    <t>示幼</t>
  </si>
  <si>
    <t>A4/A3/四开/六开等</t>
  </si>
  <si>
    <t>日常维修</t>
  </si>
  <si>
    <t>卫生间漏水、水管、瓷砖等</t>
  </si>
  <si>
    <t>班级区域柜</t>
  </si>
  <si>
    <t>A060501</t>
  </si>
  <si>
    <t>木质</t>
  </si>
  <si>
    <t>安吉游戏材料柜</t>
  </si>
  <si>
    <t>柜架铝合金、隔板金属蜂窝板</t>
  </si>
  <si>
    <t>柜机76L</t>
  </si>
  <si>
    <t>油烟净化设备</t>
  </si>
  <si>
    <t>油烟净化器、光氧净化器、活性炭吸附箱、油烟风柜、烟道</t>
  </si>
  <si>
    <t>皇甫联区</t>
  </si>
  <si>
    <t>HPLaserJetM1005MFP</t>
  </si>
  <si>
    <t>格力KFR-72LW/(72532)FNAa-A1</t>
  </si>
  <si>
    <t>蒸箱</t>
  </si>
  <si>
    <t>KZ-200D2双开</t>
  </si>
  <si>
    <t>电热锅</t>
  </si>
  <si>
    <t>ZG-HC-DC600-12</t>
  </si>
  <si>
    <t>维修</t>
  </si>
  <si>
    <t>平方</t>
  </si>
  <si>
    <t>不锈钢</t>
  </si>
  <si>
    <t>新建车棚</t>
  </si>
  <si>
    <t>彩钢</t>
  </si>
  <si>
    <t>便携式计算机</t>
  </si>
  <si>
    <t>联想 昭阳E41-55 笔记本</t>
  </si>
  <si>
    <t>触控一体机</t>
  </si>
  <si>
    <t>A020208</t>
  </si>
  <si>
    <t>英特尔酷睿i3-2350M</t>
  </si>
  <si>
    <t>塑料椅凳类</t>
  </si>
  <si>
    <t>A060303</t>
  </si>
  <si>
    <t>塑料</t>
  </si>
  <si>
    <t>A090901</t>
  </si>
  <si>
    <t>70g/㎡A4</t>
  </si>
  <si>
    <t>万泉联区</t>
  </si>
  <si>
    <t>留样柜</t>
  </si>
  <si>
    <t>A060602</t>
  </si>
  <si>
    <t>398L/220V</t>
  </si>
  <si>
    <t>热奶柜</t>
  </si>
  <si>
    <t>268L/220V</t>
  </si>
  <si>
    <t>课桌凳</t>
  </si>
  <si>
    <t>A060301</t>
  </si>
  <si>
    <t>钢木桌，钢木结构，内嵌式</t>
  </si>
  <si>
    <t>实验小学</t>
  </si>
  <si>
    <t>图书室装饰</t>
  </si>
  <si>
    <t>吊顶、乳胶漆、暖气罩、窗套等</t>
  </si>
  <si>
    <t>图书室硬件配置</t>
  </si>
  <si>
    <t>A0201080199</t>
  </si>
  <si>
    <t>图书室电子系统</t>
  </si>
  <si>
    <t>校园维修改造</t>
  </si>
  <si>
    <t>教学楼粉刷、校园路面和教室塌陷等维修</t>
  </si>
  <si>
    <t>厨房设备购置</t>
  </si>
  <si>
    <t>厨房设备</t>
  </si>
  <si>
    <t>变台迁移</t>
  </si>
  <si>
    <t>A4纸，复印纸</t>
  </si>
  <si>
    <t>创客教室配套</t>
  </si>
  <si>
    <t>A</t>
  </si>
  <si>
    <t>创客教室设备配置</t>
  </si>
  <si>
    <t>柜子</t>
  </si>
  <si>
    <t>A060503</t>
  </si>
  <si>
    <t>教室、办公室柜子，金属质柜类</t>
  </si>
  <si>
    <t>办公桌椅</t>
  </si>
  <si>
    <t>金属骨架为主的椅凳类</t>
  </si>
  <si>
    <t>西村联区</t>
  </si>
  <si>
    <t>热奶锅</t>
  </si>
  <si>
    <t>36升</t>
  </si>
  <si>
    <t>仿瓷涂料、地板革、墙板、地脚线等装修工程</t>
  </si>
  <si>
    <t>地板革;150平方；墙板：400平方、地脚线等</t>
  </si>
  <si>
    <t>门窗修缮工程</t>
  </si>
  <si>
    <t>窗纱90cm*70cm</t>
  </si>
  <si>
    <t>彩色纸</t>
  </si>
  <si>
    <t>I5.8G.128固态</t>
  </si>
  <si>
    <t>五一幼儿园</t>
  </si>
  <si>
    <t>I5.8G.256固态</t>
  </si>
  <si>
    <t>500张/包 10包/箱</t>
  </si>
  <si>
    <t>维修费</t>
  </si>
  <si>
    <t>暖气、水管、锅炉等日常维修</t>
  </si>
  <si>
    <t>网费</t>
  </si>
  <si>
    <t>C030102</t>
  </si>
  <si>
    <t>学校上网费用</t>
  </si>
  <si>
    <t>A4 白色 70g</t>
  </si>
  <si>
    <t>荣河联区</t>
  </si>
  <si>
    <t>1.5P，一级能耗</t>
  </si>
  <si>
    <t>72#，一级能耗</t>
  </si>
  <si>
    <t>850mm*1800mm*390mm</t>
  </si>
  <si>
    <t>其他柜类</t>
  </si>
  <si>
    <t>A060599</t>
  </si>
  <si>
    <t>平米</t>
  </si>
  <si>
    <t>4500mm*1800mm</t>
  </si>
  <si>
    <t xml:space="preserve">户外单基色 </t>
  </si>
  <si>
    <t>黑白激光、打印、
复印、扫描</t>
  </si>
  <si>
    <t>幼儿用桌</t>
  </si>
  <si>
    <t>A060299</t>
  </si>
  <si>
    <t>1200mm*600mm</t>
  </si>
  <si>
    <t>激光打印机</t>
  </si>
  <si>
    <t>HPM1005</t>
  </si>
  <si>
    <t>宝井联区</t>
  </si>
  <si>
    <t>A4、70g打印复印纸、500张/包、8包/箱</t>
  </si>
  <si>
    <t>防盗窗</t>
  </si>
  <si>
    <t>钢铝合金</t>
  </si>
  <si>
    <t>外墙粉刷</t>
  </si>
  <si>
    <t>涂料</t>
  </si>
  <si>
    <t>A0201080104</t>
  </si>
  <si>
    <t>木质或钢木</t>
  </si>
  <si>
    <t>硒鼓，粉盒</t>
  </si>
  <si>
    <t>A0902</t>
  </si>
  <si>
    <t>A4打印机硒鼓</t>
  </si>
  <si>
    <t>消毒柜</t>
  </si>
  <si>
    <t>LED室外显示屏</t>
  </si>
  <si>
    <t>A4，70克</t>
  </si>
  <si>
    <t>王显联区</t>
  </si>
  <si>
    <t>电蒸箱</t>
  </si>
  <si>
    <t>220V缺水断电防干烧、大8盘</t>
  </si>
  <si>
    <t>35变频挂机</t>
  </si>
  <si>
    <t>72变频柜机</t>
  </si>
  <si>
    <t>A060899</t>
  </si>
  <si>
    <t>910L</t>
  </si>
  <si>
    <t>维修工程</t>
  </si>
  <si>
    <t>B0899</t>
  </si>
  <si>
    <t>维修宿舍等</t>
  </si>
  <si>
    <t xml:space="preserve">木制床类                                                                                                   </t>
  </si>
  <si>
    <t>A060104</t>
  </si>
  <si>
    <t>2米*0.9米</t>
  </si>
  <si>
    <t>彩钢围挡5米*3米</t>
  </si>
  <si>
    <t>木质柜类</t>
  </si>
  <si>
    <t>1.2米*0.3米*0.8米</t>
  </si>
  <si>
    <t>地面维护25米*2米</t>
  </si>
  <si>
    <t>A4纸/8包/70g</t>
  </si>
  <si>
    <t>示范小学</t>
  </si>
  <si>
    <t>操场看台</t>
  </si>
  <si>
    <t>据实制作</t>
  </si>
  <si>
    <t>敬轩书院地面文化装修</t>
  </si>
  <si>
    <t>15㎝混凝土地面浇筑
铺设1.2㎝塑胶层</t>
  </si>
  <si>
    <t>知明楼、知行楼大厅装修</t>
  </si>
  <si>
    <t>知明楼楼道墙板装修</t>
  </si>
  <si>
    <t>石塑纤维墙板，厚7.5mm</t>
  </si>
  <si>
    <t>学生课桌凳</t>
  </si>
  <si>
    <t>桌，钢木结构，内嵌式</t>
  </si>
  <si>
    <t>美术桌</t>
  </si>
  <si>
    <t>钢架木面，1.2*2*0.75米</t>
  </si>
  <si>
    <t>美术室凳</t>
  </si>
  <si>
    <t>钢架木面，0.24*0.34*0.45米</t>
  </si>
  <si>
    <t>城关小学</t>
  </si>
  <si>
    <t>A4 70克，500张/包 8包/箱</t>
  </si>
  <si>
    <t>南张联区</t>
  </si>
  <si>
    <t>彩色复印纸</t>
  </si>
  <si>
    <t>A4 ，80克，100张/包</t>
  </si>
  <si>
    <t>教室、宿舍、餐厅等装修工程</t>
  </si>
  <si>
    <t>仿瓷涂料、乳胶漆等</t>
  </si>
  <si>
    <t>垃圾堆彩钢封顶修缮工程</t>
  </si>
  <si>
    <t>0.4mm彩钢  4寸槽钢</t>
  </si>
  <si>
    <t>多功能电饭锅</t>
  </si>
  <si>
    <t>直径60cm</t>
  </si>
  <si>
    <t>直径52cm</t>
  </si>
  <si>
    <t>35  变频、一级能效</t>
  </si>
  <si>
    <t>彩色打印机</t>
  </si>
  <si>
    <t>A4碎10页/次</t>
  </si>
  <si>
    <t>讲桌</t>
  </si>
  <si>
    <t>120*50*90 木质</t>
  </si>
  <si>
    <t>置物架</t>
  </si>
  <si>
    <t>不锈钢 120*45*180mm</t>
  </si>
  <si>
    <t>教学楼、综合楼等防水维修工程</t>
  </si>
  <si>
    <t>SBS防水卷材</t>
  </si>
  <si>
    <t>活动室及多功能室等粉刷工程</t>
  </si>
  <si>
    <t>2.6m高，淡蓝色、粉红色、淡绿色乳白色乳胶漆</t>
  </si>
  <si>
    <t>厨房铝合金隔断</t>
  </si>
  <si>
    <t>香槟色100铝合金，5mm玻璃</t>
  </si>
  <si>
    <t>0.8米*2.2米 单门</t>
  </si>
  <si>
    <t>白色、70g、500/包、8包/ 箱</t>
  </si>
  <si>
    <t>高村联区</t>
  </si>
  <si>
    <t>200w、0.35*0.25*0.55</t>
  </si>
  <si>
    <t>区域活动隔断柜</t>
  </si>
  <si>
    <t>节</t>
  </si>
  <si>
    <t>木质、卡通组合镂空、120*80</t>
  </si>
  <si>
    <t>15寸屏、i7处理器、256G硬盘、内存64G、固态硬盘</t>
  </si>
  <si>
    <t>A4，80g</t>
  </si>
  <si>
    <t>学生课桌</t>
  </si>
  <si>
    <t>A060202</t>
  </si>
  <si>
    <t>60*45*76钢木</t>
  </si>
  <si>
    <t>万中</t>
  </si>
  <si>
    <t>学生凳子</t>
  </si>
  <si>
    <t>45*34*24钢木</t>
  </si>
  <si>
    <t>上下床</t>
  </si>
  <si>
    <t>A060101</t>
  </si>
  <si>
    <t>2000*900*1800</t>
  </si>
  <si>
    <t>水嘴</t>
  </si>
  <si>
    <t>A060806</t>
  </si>
  <si>
    <t>热水嘴4分铜  冷水嘴4分铁</t>
  </si>
  <si>
    <t>A4 70g</t>
  </si>
  <si>
    <t>仿瓷、吊顶灯</t>
  </si>
  <si>
    <t>门窗、地面、防水、彩钢地沟等</t>
  </si>
  <si>
    <t>16K  32K 8K</t>
  </si>
  <si>
    <t>1400*7700*760</t>
  </si>
  <si>
    <t>车辆保险</t>
  </si>
  <si>
    <t>C15040201</t>
  </si>
  <si>
    <t>公车交强险</t>
  </si>
  <si>
    <t>车辆加油</t>
  </si>
  <si>
    <t>C050302</t>
  </si>
  <si>
    <t>公车加油</t>
  </si>
  <si>
    <t>互联网服务费</t>
  </si>
  <si>
    <t>车辆维修及保养</t>
  </si>
  <si>
    <t>C050301</t>
  </si>
  <si>
    <t>公车维修保养</t>
  </si>
  <si>
    <t>黑白、激光、打印、复印、扫描一体、A4幅面</t>
  </si>
  <si>
    <t>裴庄联区</t>
  </si>
  <si>
    <t>校园广播</t>
  </si>
  <si>
    <t>自动播放器、功放机</t>
  </si>
  <si>
    <t>A020618020</t>
  </si>
  <si>
    <t>1.5匹 挂式</t>
  </si>
  <si>
    <t>喷墨、彩色、A4幅面</t>
  </si>
  <si>
    <t>A0602</t>
  </si>
  <si>
    <t>木质、0.9M*1.5M</t>
  </si>
  <si>
    <t>书包柜</t>
  </si>
  <si>
    <t>木质、1M*2M</t>
  </si>
  <si>
    <t>单基红色户外</t>
  </si>
  <si>
    <t>垃圾容器</t>
  </si>
  <si>
    <t>A9901</t>
  </si>
  <si>
    <t>65寸</t>
  </si>
  <si>
    <t>件</t>
  </si>
  <si>
    <t>电视机</t>
  </si>
  <si>
    <t>50寸、彩色液晶</t>
  </si>
  <si>
    <t>8包×500张A4</t>
  </si>
  <si>
    <t>通化联区</t>
  </si>
  <si>
    <t>图书室建设</t>
  </si>
  <si>
    <t>A1002</t>
  </si>
  <si>
    <t>设施、设备等</t>
  </si>
  <si>
    <t>音箱</t>
  </si>
  <si>
    <t>A02091211</t>
  </si>
  <si>
    <t>JSG双15寸演出天源环绕全屏套装音响</t>
  </si>
  <si>
    <t>书法教室建设</t>
  </si>
  <si>
    <t>金属质柜类</t>
  </si>
  <si>
    <t>更衣柜</t>
  </si>
  <si>
    <t>双开门蒸箱</t>
  </si>
  <si>
    <t>热奶柜1.9m*0.6m*0.6m</t>
  </si>
  <si>
    <t>m</t>
  </si>
  <si>
    <t>厨房排水施工</t>
  </si>
  <si>
    <t>副</t>
  </si>
  <si>
    <t>可移动式篮球架</t>
  </si>
  <si>
    <t>床类</t>
  </si>
  <si>
    <t>A0601</t>
  </si>
  <si>
    <t>1200*2000mm</t>
  </si>
  <si>
    <t>沙发类</t>
  </si>
  <si>
    <t>A0604</t>
  </si>
  <si>
    <t>皮质</t>
  </si>
  <si>
    <t>台、桌类</t>
  </si>
  <si>
    <t>主席台木质深棕红色</t>
  </si>
  <si>
    <t>办公茶几1200*450*600mm/木质</t>
  </si>
  <si>
    <t>下水道工程</t>
  </si>
  <si>
    <t>排水施工</t>
  </si>
  <si>
    <t>屋面防水维修</t>
  </si>
  <si>
    <t>B0801</t>
  </si>
  <si>
    <t>SBS防水卷材4㎜</t>
  </si>
  <si>
    <t>示中</t>
  </si>
  <si>
    <t>体育场看台刷新</t>
  </si>
  <si>
    <t>地坪漆（聚氨酯）</t>
  </si>
  <si>
    <t>餐厅厨具添置</t>
  </si>
  <si>
    <t>蒸汽发生气、餐盘、菜盒4、地脚架2、汽锅</t>
  </si>
  <si>
    <t>电子屏</t>
  </si>
  <si>
    <t>P10单红</t>
  </si>
  <si>
    <t>酷睿I5 4G内存  1T硬盘 22寸显示器</t>
  </si>
  <si>
    <t>70g/㎡</t>
  </si>
  <si>
    <t>蹲便水箱</t>
  </si>
  <si>
    <t>A060808</t>
  </si>
  <si>
    <t>蹲坑专用、 塑料、手按式、471*380*85mm</t>
  </si>
  <si>
    <t>校园文化</t>
  </si>
  <si>
    <t>喷绘、墙贴</t>
  </si>
  <si>
    <t>落地立式广告机</t>
  </si>
  <si>
    <t>windows系统触摸屏，65寸 i7,运行内存4G,固态硬盘</t>
  </si>
  <si>
    <t>简易课桌书架</t>
  </si>
  <si>
    <t>长38*宽9*高70cm</t>
  </si>
  <si>
    <t>酷睿i5/内存8G/硬盘256固态</t>
  </si>
  <si>
    <t>六一</t>
  </si>
  <si>
    <t>6.5平方 Q2.5屏</t>
  </si>
  <si>
    <t>500张/十包/一箱</t>
  </si>
  <si>
    <t>资料汇编</t>
  </si>
  <si>
    <t>幼儿全塑睡床</t>
  </si>
  <si>
    <t>138x60x25cm</t>
  </si>
  <si>
    <t>幼儿三层推拉式睡床</t>
  </si>
  <si>
    <t>144x60x90cm</t>
  </si>
  <si>
    <t>单门蒸箱</t>
  </si>
  <si>
    <t>680x630x1700mm</t>
  </si>
  <si>
    <t>六面体音乐凳</t>
  </si>
  <si>
    <t>300x250x410mm</t>
  </si>
  <si>
    <t>立式空调</t>
  </si>
  <si>
    <t>KFR-120TW/(1255OS)NhCa-2</t>
  </si>
  <si>
    <t>室内装修</t>
  </si>
  <si>
    <t>和面机</t>
  </si>
  <si>
    <t>燃气蒸饭车</t>
  </si>
  <si>
    <t>双开门24盘</t>
  </si>
  <si>
    <t>城镇中学</t>
  </si>
  <si>
    <t>燃气大锅灶</t>
  </si>
  <si>
    <t>大锅灶</t>
  </si>
  <si>
    <t>天然气夹层汤锅</t>
  </si>
  <si>
    <t>可倾式燃气摇摆夹层锅汤锅</t>
  </si>
  <si>
    <t>油印机</t>
  </si>
  <si>
    <t>DD2433C</t>
  </si>
  <si>
    <t>八包/每箱</t>
  </si>
  <si>
    <t>城幼</t>
  </si>
  <si>
    <t>复印打印扫描一体</t>
  </si>
  <si>
    <t>塑料椅</t>
  </si>
  <si>
    <t>塑料类</t>
  </si>
  <si>
    <t>不锈钢等</t>
  </si>
  <si>
    <t>净化器、线等</t>
  </si>
  <si>
    <t>涂料等</t>
  </si>
  <si>
    <t>水暧管锅炉等维修</t>
  </si>
  <si>
    <t>洗手池厕所等</t>
  </si>
  <si>
    <t>A4/A3等</t>
  </si>
  <si>
    <t>移动网</t>
  </si>
  <si>
    <t>校舍安全鉴定服务</t>
  </si>
  <si>
    <t>鉴定校舍安全级别</t>
  </si>
  <si>
    <t>课程研究与开发服务</t>
  </si>
  <si>
    <t>学校课题研究</t>
  </si>
  <si>
    <t>体育、艺术活动影像服务</t>
  </si>
  <si>
    <t>复印打印扫描，带彩色</t>
  </si>
  <si>
    <t>实中</t>
  </si>
  <si>
    <t>0.34*0.23*0.43钢木结构，内嵌式</t>
  </si>
  <si>
    <t>床头额40*40方管、床身矩形管、5层板床板</t>
  </si>
  <si>
    <t>学生铁皮柜</t>
  </si>
  <si>
    <t>双开门</t>
  </si>
  <si>
    <t>70gA4纸</t>
  </si>
  <si>
    <t>打印纸</t>
  </si>
  <si>
    <t>令</t>
  </si>
  <si>
    <t>55g8k</t>
  </si>
  <si>
    <t>监控线路改造</t>
  </si>
  <si>
    <t>项</t>
  </si>
  <si>
    <t>线路老化更换，摄像头维修,弘德楼增加线路。</t>
  </si>
  <si>
    <t>供暖设施改造</t>
  </si>
  <si>
    <t>A060809</t>
  </si>
  <si>
    <t>型号75/85阀门</t>
  </si>
  <si>
    <t>宿舍楼及其他楼体粉刷</t>
  </si>
  <si>
    <t xml:space="preserve">普通外墙涂料    </t>
  </si>
  <si>
    <t>3号教学楼等防水</t>
  </si>
  <si>
    <t>沥青防水卷材</t>
  </si>
  <si>
    <t>消防设施安装维修</t>
  </si>
  <si>
    <t>2寸/3寸/4寸</t>
  </si>
  <si>
    <t>地面整修</t>
  </si>
  <si>
    <t>水磨砖、商砼铺装</t>
  </si>
  <si>
    <t>楼梯、楼梯扶手</t>
  </si>
  <si>
    <t>钢管40*20管壁</t>
  </si>
  <si>
    <t>特教</t>
  </si>
  <si>
    <t>木门</t>
  </si>
  <si>
    <t>樘</t>
  </si>
  <si>
    <t>237*87复合木门</t>
  </si>
  <si>
    <t>墙裙</t>
  </si>
  <si>
    <t>m²</t>
  </si>
  <si>
    <t>优质环保护板</t>
  </si>
  <si>
    <t>吊顶</t>
  </si>
  <si>
    <t>线路、灯</t>
  </si>
  <si>
    <t>便携式2T硬盘</t>
  </si>
  <si>
    <t>窗帘</t>
  </si>
  <si>
    <t>环保优质材料</t>
  </si>
  <si>
    <t>贾村</t>
  </si>
  <si>
    <t>惠普126</t>
  </si>
  <si>
    <t>35挂式</t>
  </si>
  <si>
    <t>120*120*110</t>
  </si>
  <si>
    <t>50*48*90-96</t>
  </si>
  <si>
    <t>暖气、水管、门窗等日常维修</t>
  </si>
  <si>
    <t>职中</t>
  </si>
  <si>
    <t>页</t>
  </si>
  <si>
    <t>A060399</t>
  </si>
  <si>
    <t>其他椅凳类</t>
  </si>
  <si>
    <t>铁皮</t>
  </si>
  <si>
    <t>复印机</t>
  </si>
  <si>
    <t>皮制</t>
  </si>
  <si>
    <t>窗台岩板</t>
  </si>
  <si>
    <t>酷睿i5/4G</t>
  </si>
  <si>
    <t>70g</t>
  </si>
  <si>
    <t>酷睿i5/内存4G/硬盘1000G</t>
  </si>
  <si>
    <t>解店联区</t>
  </si>
  <si>
    <t>16G</t>
  </si>
  <si>
    <t>打印复印扫描一体</t>
  </si>
  <si>
    <t>液晶显示器</t>
  </si>
  <si>
    <t>A0201060401</t>
  </si>
  <si>
    <t>32寸</t>
  </si>
  <si>
    <t>A3速印机</t>
  </si>
  <si>
    <t>LED  显示屏</t>
  </si>
  <si>
    <t>p10单红</t>
  </si>
  <si>
    <t>酷睿i5/内存8G/硬盘128固态55寸</t>
  </si>
  <si>
    <t>变频落地空调</t>
  </si>
  <si>
    <t>塑料床</t>
  </si>
  <si>
    <t>120×60×20</t>
  </si>
  <si>
    <t>木制桌</t>
  </si>
  <si>
    <t>1.2米电脑桌</t>
  </si>
  <si>
    <t>1.2m*0.6m*0.75m</t>
  </si>
  <si>
    <t>塑料桌</t>
  </si>
  <si>
    <t>120×60×50</t>
  </si>
  <si>
    <t>木制椅</t>
  </si>
  <si>
    <t>A060302</t>
  </si>
  <si>
    <t>34.5*24cm</t>
  </si>
  <si>
    <t>木骨架沙发</t>
  </si>
  <si>
    <t>A060402</t>
  </si>
  <si>
    <t>木质三人座3个、单人座2个</t>
  </si>
  <si>
    <t>金属制柜类</t>
  </si>
  <si>
    <t>木质架类</t>
  </si>
  <si>
    <t>A060601</t>
  </si>
  <si>
    <t>1200*300*910</t>
  </si>
  <si>
    <t>夹层锅、和面机、切菜机</t>
  </si>
  <si>
    <t>天然气灶台</t>
  </si>
  <si>
    <t>4200个/h馒头机、天然气蒸箱各一台</t>
  </si>
  <si>
    <t>餐具</t>
  </si>
  <si>
    <t>A060812</t>
  </si>
  <si>
    <t>不锈钢碗</t>
  </si>
  <si>
    <t>A4、70g</t>
  </si>
  <si>
    <t>校门、库房、舞蹈室等</t>
  </si>
  <si>
    <t>书法墙、墙体彩绘、防水、粉刷等</t>
  </si>
  <si>
    <t>校本教材、资料册等</t>
  </si>
  <si>
    <t>A4幅面喷墨一体机</t>
  </si>
  <si>
    <t>里望</t>
  </si>
  <si>
    <t>挂壁式/35/变频，柜机/50/变频</t>
  </si>
  <si>
    <t>活动实验桌</t>
  </si>
  <si>
    <t>钢架木面,2m*1.5m*0.8m</t>
  </si>
  <si>
    <t>520*510*790*mm</t>
  </si>
  <si>
    <t>双门</t>
  </si>
  <si>
    <t>茶几</t>
  </si>
  <si>
    <t>120*80*40mm</t>
  </si>
  <si>
    <t>沙发</t>
  </si>
  <si>
    <t>A060499</t>
  </si>
  <si>
    <t>206*90*92mm</t>
  </si>
  <si>
    <t>铁质/1200mm*400mm</t>
  </si>
  <si>
    <t>金属字、钢架</t>
  </si>
  <si>
    <t>1.8m*1.8m</t>
  </si>
  <si>
    <t>电炒锅</t>
  </si>
  <si>
    <t>12千瓦、口径1米</t>
  </si>
  <si>
    <t>12盘、三相电</t>
  </si>
  <si>
    <t>A4纸复印纸</t>
  </si>
  <si>
    <t>70g、A4;白色，100g100粉色2包、红色</t>
  </si>
  <si>
    <t>仿瓷</t>
  </si>
  <si>
    <t>室内仿瓷</t>
  </si>
  <si>
    <t>防水、维修台阶、路沿石，宿舍楼、餐厅加固灌浆</t>
  </si>
  <si>
    <t>花池喷灌</t>
  </si>
  <si>
    <t>25PE管 旋转配头</t>
  </si>
  <si>
    <t>校园文化建设</t>
  </si>
  <si>
    <t>条幅   喷绘  KT板</t>
  </si>
  <si>
    <t>A 0206180203</t>
  </si>
  <si>
    <t>变频1.5p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</si>
  <si>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</si>
  <si>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二中</t>
  </si>
  <si>
    <t>A0699</t>
  </si>
  <si>
    <t>拉杆布帘</t>
  </si>
  <si>
    <t>教师办公桌椅</t>
  </si>
  <si>
    <t>屏风隔断办公桌椅</t>
  </si>
  <si>
    <t>教师办公椅</t>
  </si>
  <si>
    <t>金属办公椅</t>
  </si>
  <si>
    <t>热水茶炉</t>
  </si>
  <si>
    <t>B0607</t>
  </si>
  <si>
    <t>2-3吨天然气热水茶炉</t>
  </si>
  <si>
    <t>校园路灯</t>
  </si>
  <si>
    <t>B060301</t>
  </si>
  <si>
    <t>10米杆</t>
  </si>
  <si>
    <t>速印机</t>
  </si>
  <si>
    <t>A3幅面  自动双面   高速打印</t>
  </si>
  <si>
    <t>复印打印扫描</t>
  </si>
  <si>
    <t>自动双面  彩色复印   A3幅面</t>
  </si>
  <si>
    <t>教学楼及操场粉刷铺装</t>
  </si>
  <si>
    <t>看台铺装教室粉刷</t>
  </si>
  <si>
    <t>清洗剂</t>
  </si>
  <si>
    <t>A06</t>
  </si>
  <si>
    <t>斤</t>
  </si>
  <si>
    <t>清洁材料</t>
  </si>
  <si>
    <t>70g A4纸</t>
  </si>
  <si>
    <t>55g 8k</t>
  </si>
  <si>
    <t>70g B5纸</t>
  </si>
  <si>
    <t>版纸</t>
  </si>
  <si>
    <t>DX2430MC</t>
  </si>
  <si>
    <t>油墨（黑）</t>
  </si>
  <si>
    <t>DX-3442</t>
  </si>
  <si>
    <t>油墨（彩）</t>
  </si>
  <si>
    <t>盒</t>
  </si>
  <si>
    <t>TN223</t>
  </si>
  <si>
    <t>延时阀</t>
  </si>
  <si>
    <t>6分/一寸</t>
  </si>
  <si>
    <t>脸盆龙头</t>
  </si>
  <si>
    <t>单孔</t>
  </si>
  <si>
    <t>A050101</t>
  </si>
  <si>
    <t>册</t>
  </si>
  <si>
    <t>教育类图书</t>
  </si>
  <si>
    <t>普通水龙头</t>
  </si>
  <si>
    <t>15/20</t>
  </si>
  <si>
    <t>土建维修</t>
  </si>
  <si>
    <t>地面修复、墙体裂缝、屋面修复、</t>
  </si>
  <si>
    <t>门窗维修更换</t>
  </si>
  <si>
    <t>铝合金窗、塑钢窗、铁门</t>
  </si>
  <si>
    <t>水暖维修</t>
  </si>
  <si>
    <t>3寸/4寸</t>
  </si>
  <si>
    <t>教学楼卫生间通风改造</t>
  </si>
  <si>
    <t>加装排风系统</t>
  </si>
  <si>
    <t>阶梯教室整修</t>
  </si>
  <si>
    <t>隔音处理、安装电子屏音响</t>
  </si>
  <si>
    <t>餐厅、食堂修缮</t>
  </si>
  <si>
    <t>安装不锈钢水池、墙壁装修</t>
  </si>
  <si>
    <t>机房电脑</t>
  </si>
  <si>
    <t>A020100104</t>
  </si>
  <si>
    <t>i7 16G 固态硬盘</t>
  </si>
  <si>
    <t>楼房亮化</t>
  </si>
  <si>
    <t>LED线条灯</t>
  </si>
  <si>
    <t>学生柜</t>
  </si>
  <si>
    <t>四位连体柜</t>
  </si>
  <si>
    <t>大数据控制中心</t>
  </si>
  <si>
    <t>A02010103</t>
  </si>
  <si>
    <t>40光端</t>
  </si>
  <si>
    <t>A010101</t>
  </si>
  <si>
    <t>楼房鉴定</t>
  </si>
  <si>
    <t>线上教育资源服务</t>
  </si>
  <si>
    <t>A020702</t>
  </si>
  <si>
    <t>教师网路培训</t>
  </si>
  <si>
    <t>教师培训服务</t>
  </si>
  <si>
    <t>A160902</t>
  </si>
  <si>
    <t>外出学习</t>
  </si>
  <si>
    <t>外聘专家教学服务</t>
  </si>
  <si>
    <t>A020801</t>
  </si>
  <si>
    <t>聘请专家作报告</t>
  </si>
  <si>
    <t>学生心理健康教育服务</t>
  </si>
  <si>
    <t>A020903</t>
  </si>
  <si>
    <t>心理辅导</t>
  </si>
  <si>
    <t>合计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</si>
</sst>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3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8" fillId="8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" borderId="16" applyNumberFormat="0" applyAlignment="0" applyProtection="0">
      <alignment vertical="center"/>
    </xf>
    <xf numFmtId="0" fontId="21" fillId="2" borderId="20" applyNumberFormat="0" applyAlignment="0" applyProtection="0">
      <alignment vertical="center"/>
    </xf>
    <xf numFmtId="0" fontId="5" fillId="7" borderId="1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0"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right" vertical="center" wrapText="1"/>
    </xf>
    <xf numFmtId="176" fontId="0" fillId="2" borderId="5" xfId="0" applyNumberFormat="1" applyFill="1" applyBorder="1" applyAlignment="1">
      <alignment horizontal="right" vertical="center" wrapText="1"/>
    </xf>
    <xf numFmtId="176" fontId="0" fillId="2" borderId="6" xfId="0" applyNumberFormat="1" applyFill="1" applyBorder="1" applyAlignment="1">
      <alignment horizontal="right" vertical="center" wrapText="1"/>
    </xf>
    <xf numFmtId="49" fontId="0" fillId="0" borderId="6" xfId="0" applyNumberFormat="1" applyBorder="1" applyAlignment="1">
      <alignment horizontal="center" vertical="center" wrapText="1"/>
    </xf>
    <xf numFmtId="176" fontId="0" fillId="2" borderId="2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 wrapText="1"/>
    </xf>
    <xf numFmtId="0" fontId="0" fillId="0" borderId="12" xfId="0" applyBorder="1" applyAlignment="1">
      <alignment horizontal="center" vertical="center" wrapText="1"/>
    </xf>
    <xf numFmtId="49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 applyAlignment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Alignment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 applyAlignment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3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2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2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49" fontId="0" fillId="0" borderId="6" xfId="0" applyNumberForma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 applyAlignment="1"/>
    <xf numFmtId="3" fontId="0" fillId="0" borderId="6" xfId="0" applyNumberFormat="1" applyBorder="1" applyAlignment="1"/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179" fontId="0" fillId="0" borderId="6" xfId="0" applyNumberFormat="1" applyFill="1" applyBorder="1" applyAlignment="1">
      <alignment horizontal="right" vertical="center"/>
    </xf>
    <xf numFmtId="179" fontId="0" fillId="0" borderId="3" xfId="0" applyNumberFormat="1" applyFill="1" applyBorder="1" applyAlignment="1">
      <alignment horizontal="right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 applyAlignment="1"/>
    <xf numFmtId="3" fontId="0" fillId="0" borderId="2" xfId="0" applyNumberFormat="1" applyBorder="1" applyAlignment="1"/>
    <xf numFmtId="3" fontId="0" fillId="2" borderId="6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horizontal="left" vertical="center"/>
    </xf>
    <xf numFmtId="0" fontId="0" fillId="2" borderId="1" xfId="0" applyFont="1" applyFill="1" applyBorder="1" applyAlignment="1" applyProtection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">
    <dxf>
      <font>
        <b val="0"/>
        <i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M11" sqref="M11"/>
    </sheetView>
  </sheetViews>
  <sheetFormatPr defaultColWidth="15" defaultRowHeight="20.25" customHeight="1"/>
  <cols>
    <col min="1" max="1" width="21.6222222222222" style="201" customWidth="1"/>
    <col min="2" max="3" width="8.62222222222222" style="201" customWidth="1"/>
    <col min="4" max="4" width="9" style="201" customWidth="1"/>
    <col min="5" max="5" width="8.87777777777778" style="201" customWidth="1"/>
    <col min="6" max="6" width="11.1222222222222" style="201" customWidth="1"/>
    <col min="7" max="7" width="8.87777777777778" style="201" customWidth="1"/>
    <col min="8" max="9" width="9" style="201" customWidth="1"/>
    <col min="10" max="10" width="12.6222222222222" style="201" customWidth="1"/>
    <col min="11" max="11" width="8.12222222222222" style="201" customWidth="1"/>
    <col min="12" max="12" width="7.37777777777778" style="201" customWidth="1"/>
    <col min="13" max="13" width="7.62222222222222" style="201" customWidth="1"/>
    <col min="14" max="14" width="7.37777777777778" style="201" customWidth="1"/>
    <col min="15" max="15" width="7" style="201" customWidth="1"/>
    <col min="16" max="16" width="7.62222222222222" style="201" customWidth="1"/>
    <col min="17" max="16384" width="15" style="201"/>
  </cols>
  <sheetData>
    <row r="1" ht="39.75" customHeight="1" spans="1:16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</row>
    <row r="2" s="198" customFormat="1" ht="22.5" customHeight="1" spans="1:16">
      <c r="A2" s="203" t="s">
        <v>1</v>
      </c>
      <c r="B2" s="204"/>
      <c r="C2" s="204"/>
      <c r="D2" s="204"/>
      <c r="E2" s="204"/>
      <c r="F2" s="204"/>
      <c r="G2" s="205"/>
      <c r="H2" s="205"/>
      <c r="I2" s="205"/>
      <c r="J2" s="205"/>
      <c r="K2" s="205"/>
      <c r="L2" s="222"/>
      <c r="M2" s="223" t="s">
        <v>2</v>
      </c>
      <c r="N2" s="224"/>
      <c r="O2" s="224"/>
      <c r="P2" s="224"/>
    </row>
    <row r="3" s="199" customFormat="1" ht="33" customHeight="1" spans="1:16">
      <c r="A3" s="206" t="s">
        <v>3</v>
      </c>
      <c r="B3" s="207" t="s">
        <v>4</v>
      </c>
      <c r="C3" s="207" t="s">
        <v>5</v>
      </c>
      <c r="D3" s="208" t="s">
        <v>6</v>
      </c>
      <c r="E3" s="209"/>
      <c r="F3" s="209"/>
      <c r="G3" s="209"/>
      <c r="H3" s="209"/>
      <c r="I3" s="225"/>
      <c r="J3" s="207" t="s">
        <v>7</v>
      </c>
      <c r="K3" s="226" t="s">
        <v>8</v>
      </c>
      <c r="L3" s="227"/>
      <c r="M3" s="207" t="s">
        <v>9</v>
      </c>
      <c r="N3" s="228" t="s">
        <v>10</v>
      </c>
      <c r="O3" s="207" t="s">
        <v>11</v>
      </c>
      <c r="P3" s="207" t="s">
        <v>12</v>
      </c>
    </row>
    <row r="4" s="199" customFormat="1" ht="33" customHeight="1" spans="1:16">
      <c r="A4" s="210"/>
      <c r="B4" s="210"/>
      <c r="C4" s="211"/>
      <c r="D4" s="207" t="s">
        <v>13</v>
      </c>
      <c r="E4" s="206" t="s">
        <v>14</v>
      </c>
      <c r="F4" s="212" t="s">
        <v>15</v>
      </c>
      <c r="G4" s="212"/>
      <c r="H4" s="212"/>
      <c r="I4" s="212"/>
      <c r="J4" s="211"/>
      <c r="K4" s="206" t="s">
        <v>16</v>
      </c>
      <c r="L4" s="206" t="s">
        <v>17</v>
      </c>
      <c r="M4" s="210"/>
      <c r="N4" s="228"/>
      <c r="O4" s="211"/>
      <c r="P4" s="211"/>
    </row>
    <row r="5" s="199" customFormat="1" ht="33" customHeight="1" spans="1:16">
      <c r="A5" s="213"/>
      <c r="B5" s="213"/>
      <c r="C5" s="214"/>
      <c r="D5" s="214"/>
      <c r="E5" s="213"/>
      <c r="F5" s="212" t="s">
        <v>13</v>
      </c>
      <c r="G5" s="212" t="s">
        <v>18</v>
      </c>
      <c r="H5" s="212" t="s">
        <v>19</v>
      </c>
      <c r="I5" s="228" t="s">
        <v>20</v>
      </c>
      <c r="J5" s="214"/>
      <c r="K5" s="213"/>
      <c r="L5" s="213"/>
      <c r="M5" s="213"/>
      <c r="N5" s="228"/>
      <c r="O5" s="214"/>
      <c r="P5" s="214"/>
    </row>
    <row r="6" s="200" customFormat="1" ht="33" customHeight="1" spans="1:16">
      <c r="A6" s="215" t="s">
        <v>21</v>
      </c>
      <c r="B6" s="216" t="s">
        <v>14</v>
      </c>
      <c r="C6" s="217">
        <f>SUM(D6)</f>
        <v>138</v>
      </c>
      <c r="D6" s="217">
        <f>SUM(E6:F6)</f>
        <v>138</v>
      </c>
      <c r="E6" s="218">
        <v>13</v>
      </c>
      <c r="F6" s="217">
        <f t="shared" ref="F6:F13" si="0">SUM(G6:I6)</f>
        <v>125</v>
      </c>
      <c r="G6" s="218">
        <v>125</v>
      </c>
      <c r="H6" s="218"/>
      <c r="I6" s="218"/>
      <c r="J6" s="229">
        <f t="shared" ref="J6:J13" si="1">SUM(E6*3000+G6*3000)</f>
        <v>414000</v>
      </c>
      <c r="K6" s="218"/>
      <c r="L6" s="218"/>
      <c r="M6" s="218"/>
      <c r="N6" s="218">
        <v>535</v>
      </c>
      <c r="O6" s="218"/>
      <c r="P6" s="218"/>
    </row>
    <row r="7" s="200" customFormat="1" ht="33" customHeight="1" spans="1:16">
      <c r="A7" s="219" t="s">
        <v>22</v>
      </c>
      <c r="B7" s="218" t="s">
        <v>23</v>
      </c>
      <c r="C7" s="217">
        <f t="shared" ref="C7:C13" si="2">SUM(D7,K7,L7,M7,N7)</f>
        <v>31</v>
      </c>
      <c r="D7" s="217">
        <f t="shared" ref="D7:D13" si="3">SUM(E7+F7)</f>
        <v>31</v>
      </c>
      <c r="E7" s="218"/>
      <c r="F7" s="217">
        <f t="shared" si="0"/>
        <v>31</v>
      </c>
      <c r="G7" s="218">
        <v>31</v>
      </c>
      <c r="H7" s="218"/>
      <c r="I7" s="218"/>
      <c r="J7" s="229">
        <f t="shared" si="1"/>
        <v>93000</v>
      </c>
      <c r="K7" s="218"/>
      <c r="L7" s="218"/>
      <c r="M7" s="218"/>
      <c r="N7" s="218"/>
      <c r="O7" s="218"/>
      <c r="P7" s="218"/>
    </row>
    <row r="8" s="200" customFormat="1" ht="33" customHeight="1" spans="1:16">
      <c r="A8" s="219" t="s">
        <v>24</v>
      </c>
      <c r="B8" s="218" t="s">
        <v>23</v>
      </c>
      <c r="C8" s="217">
        <f t="shared" si="2"/>
        <v>29</v>
      </c>
      <c r="D8" s="217">
        <f t="shared" si="3"/>
        <v>29</v>
      </c>
      <c r="E8" s="218"/>
      <c r="F8" s="217">
        <f t="shared" si="0"/>
        <v>29</v>
      </c>
      <c r="G8" s="218">
        <v>29</v>
      </c>
      <c r="H8" s="218"/>
      <c r="I8" s="218"/>
      <c r="J8" s="229">
        <f t="shared" si="1"/>
        <v>87000</v>
      </c>
      <c r="K8" s="218"/>
      <c r="L8" s="218"/>
      <c r="M8" s="218"/>
      <c r="N8" s="218"/>
      <c r="O8" s="218"/>
      <c r="P8" s="218"/>
    </row>
    <row r="9" s="200" customFormat="1" ht="33" customHeight="1" spans="1:16">
      <c r="A9" s="219" t="s">
        <v>25</v>
      </c>
      <c r="B9" s="218" t="s">
        <v>23</v>
      </c>
      <c r="C9" s="217">
        <f t="shared" si="2"/>
        <v>3160</v>
      </c>
      <c r="D9" s="217">
        <f t="shared" si="3"/>
        <v>3160</v>
      </c>
      <c r="E9" s="218"/>
      <c r="F9" s="217">
        <f t="shared" si="0"/>
        <v>3160</v>
      </c>
      <c r="G9" s="218">
        <v>3160</v>
      </c>
      <c r="H9" s="218"/>
      <c r="I9" s="218"/>
      <c r="J9" s="229"/>
      <c r="K9" s="218"/>
      <c r="L9" s="218"/>
      <c r="M9" s="218"/>
      <c r="N9" s="218"/>
      <c r="O9" s="218"/>
      <c r="P9" s="218"/>
    </row>
    <row r="10" s="200" customFormat="1" ht="33" customHeight="1" spans="1:16">
      <c r="A10" s="219"/>
      <c r="B10" s="218"/>
      <c r="C10" s="217">
        <f t="shared" si="2"/>
        <v>0</v>
      </c>
      <c r="D10" s="217">
        <f t="shared" si="3"/>
        <v>0</v>
      </c>
      <c r="E10" s="218"/>
      <c r="F10" s="217">
        <f t="shared" si="0"/>
        <v>0</v>
      </c>
      <c r="G10" s="218"/>
      <c r="H10" s="218"/>
      <c r="I10" s="218"/>
      <c r="J10" s="229">
        <f t="shared" ref="J10:J13" si="4">SUM(E10*3000+G10*3000)</f>
        <v>0</v>
      </c>
      <c r="K10" s="218"/>
      <c r="L10" s="218"/>
      <c r="M10" s="218"/>
      <c r="N10" s="218"/>
      <c r="O10" s="218"/>
      <c r="P10" s="218"/>
    </row>
    <row r="11" s="200" customFormat="1" ht="33" customHeight="1" spans="1:16">
      <c r="A11" s="219"/>
      <c r="B11" s="218"/>
      <c r="C11" s="217">
        <f t="shared" si="2"/>
        <v>0</v>
      </c>
      <c r="D11" s="217">
        <f t="shared" si="3"/>
        <v>0</v>
      </c>
      <c r="E11" s="218"/>
      <c r="F11" s="217">
        <f t="shared" si="0"/>
        <v>0</v>
      </c>
      <c r="G11" s="218"/>
      <c r="H11" s="218"/>
      <c r="I11" s="218"/>
      <c r="J11" s="229">
        <f t="shared" si="4"/>
        <v>0</v>
      </c>
      <c r="K11" s="218"/>
      <c r="L11" s="218"/>
      <c r="M11" s="218"/>
      <c r="N11" s="218"/>
      <c r="O11" s="218"/>
      <c r="P11" s="218"/>
    </row>
    <row r="12" ht="33" customHeight="1" spans="1:16">
      <c r="A12" s="219"/>
      <c r="B12" s="218"/>
      <c r="C12" s="217">
        <f t="shared" si="2"/>
        <v>0</v>
      </c>
      <c r="D12" s="217">
        <f t="shared" si="3"/>
        <v>0</v>
      </c>
      <c r="E12" s="218"/>
      <c r="F12" s="217">
        <f t="shared" si="0"/>
        <v>0</v>
      </c>
      <c r="G12" s="218"/>
      <c r="H12" s="218"/>
      <c r="I12" s="218"/>
      <c r="J12" s="229">
        <f t="shared" si="4"/>
        <v>0</v>
      </c>
      <c r="K12" s="218"/>
      <c r="L12" s="218"/>
      <c r="M12" s="218"/>
      <c r="N12" s="218"/>
      <c r="O12" s="218"/>
      <c r="P12" s="218"/>
    </row>
    <row r="13" ht="33" customHeight="1" spans="1:16">
      <c r="A13" s="219"/>
      <c r="B13" s="218"/>
      <c r="C13" s="217">
        <f t="shared" si="2"/>
        <v>0</v>
      </c>
      <c r="D13" s="217">
        <f t="shared" si="3"/>
        <v>0</v>
      </c>
      <c r="E13" s="218"/>
      <c r="F13" s="217">
        <f t="shared" si="0"/>
        <v>0</v>
      </c>
      <c r="G13" s="218"/>
      <c r="H13" s="218"/>
      <c r="I13" s="218"/>
      <c r="J13" s="229">
        <f t="shared" si="4"/>
        <v>0</v>
      </c>
      <c r="K13" s="218"/>
      <c r="L13" s="218"/>
      <c r="M13" s="218"/>
      <c r="N13" s="218"/>
      <c r="O13" s="218"/>
      <c r="P13" s="218"/>
    </row>
    <row r="14" ht="33" customHeight="1" spans="1:16">
      <c r="A14" s="220" t="s">
        <v>26</v>
      </c>
      <c r="B14" s="221"/>
      <c r="C14" s="217">
        <f>SUM(C6:C13)</f>
        <v>3358</v>
      </c>
      <c r="D14" s="217">
        <f t="shared" ref="D14:P14" si="5">SUM(D6:D13)</f>
        <v>3358</v>
      </c>
      <c r="E14" s="217">
        <f t="shared" si="5"/>
        <v>13</v>
      </c>
      <c r="F14" s="217">
        <f t="shared" si="5"/>
        <v>3345</v>
      </c>
      <c r="G14" s="217">
        <f t="shared" si="5"/>
        <v>3345</v>
      </c>
      <c r="H14" s="217">
        <f t="shared" si="5"/>
        <v>0</v>
      </c>
      <c r="I14" s="217">
        <f t="shared" si="5"/>
        <v>0</v>
      </c>
      <c r="J14" s="217">
        <f t="shared" si="5"/>
        <v>594000</v>
      </c>
      <c r="K14" s="217">
        <f t="shared" si="5"/>
        <v>0</v>
      </c>
      <c r="L14" s="217">
        <f t="shared" si="5"/>
        <v>0</v>
      </c>
      <c r="M14" s="217">
        <f t="shared" si="5"/>
        <v>0</v>
      </c>
      <c r="N14" s="217">
        <f t="shared" si="5"/>
        <v>535</v>
      </c>
      <c r="O14" s="217"/>
      <c r="P14" s="217">
        <f>SUM(P6:P13)</f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904166666666667" right="1.0625" top="0.865277777777778" bottom="0.865277777777778" header="0.313888888888889" footer="0.313888888888889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opLeftCell="A17" workbookViewId="0">
      <selection activeCell="D33" sqref="D33"/>
    </sheetView>
  </sheetViews>
  <sheetFormatPr defaultColWidth="9.12222222222222" defaultRowHeight="12.75" customHeight="1"/>
  <cols>
    <col min="1" max="1" width="37.5" customWidth="1"/>
    <col min="2" max="2" width="15.3777777777778" customWidth="1"/>
    <col min="3" max="3" width="32.7555555555556" customWidth="1"/>
    <col min="4" max="4" width="16" customWidth="1"/>
  </cols>
  <sheetData>
    <row r="1" ht="29.25" customHeight="1" spans="1:4">
      <c r="A1" s="60" t="s">
        <v>27</v>
      </c>
      <c r="B1" s="60"/>
      <c r="C1" s="60"/>
      <c r="D1" s="60"/>
    </row>
    <row r="2" ht="22.5" customHeight="1" spans="1:4">
      <c r="A2" s="80" t="str">
        <f>(部门基本情况表!A2)</f>
        <v>编报单位：万荣县教育局</v>
      </c>
      <c r="B2" s="80"/>
      <c r="C2" s="185"/>
      <c r="D2" s="151" t="s">
        <v>28</v>
      </c>
    </row>
    <row r="3" ht="30" customHeight="1" spans="1:4">
      <c r="A3" s="158" t="s">
        <v>29</v>
      </c>
      <c r="B3" s="186"/>
      <c r="C3" s="187" t="s">
        <v>30</v>
      </c>
      <c r="D3" s="188"/>
    </row>
    <row r="4" ht="26.25" customHeight="1" spans="1:4">
      <c r="A4" s="62" t="s">
        <v>31</v>
      </c>
      <c r="B4" s="189" t="s">
        <v>32</v>
      </c>
      <c r="C4" s="190" t="s">
        <v>31</v>
      </c>
      <c r="D4" s="191" t="s">
        <v>32</v>
      </c>
    </row>
    <row r="5" ht="20.25" customHeight="1" spans="1:6">
      <c r="A5" s="192" t="s">
        <v>33</v>
      </c>
      <c r="B5" s="165">
        <f>SUM(B6:B7)</f>
        <v>444031813.9</v>
      </c>
      <c r="C5" s="164" t="s">
        <v>34</v>
      </c>
      <c r="D5" s="163"/>
      <c r="E5" s="193"/>
      <c r="F5" s="59"/>
    </row>
    <row r="6" ht="20.25" customHeight="1" spans="1:7">
      <c r="A6" s="194" t="s">
        <v>35</v>
      </c>
      <c r="B6" s="170">
        <f>SUM('部门预算收入总表（二）'!D5)</f>
        <v>420683653.9</v>
      </c>
      <c r="C6" s="164" t="s">
        <v>36</v>
      </c>
      <c r="D6" s="163">
        <v>0</v>
      </c>
      <c r="F6" s="59"/>
      <c r="G6" s="59"/>
    </row>
    <row r="7" ht="20.25" customHeight="1" spans="1:6">
      <c r="A7" s="162" t="s">
        <v>37</v>
      </c>
      <c r="B7" s="170">
        <f>SUM('部门预算收入总表（二）'!E5)</f>
        <v>23348160</v>
      </c>
      <c r="C7" s="164" t="s">
        <v>38</v>
      </c>
      <c r="D7" s="163">
        <v>0</v>
      </c>
      <c r="E7" s="59"/>
      <c r="F7" s="59"/>
    </row>
    <row r="8" ht="20.25" customHeight="1" spans="1:6">
      <c r="A8" s="194" t="s">
        <v>39</v>
      </c>
      <c r="B8" s="170">
        <f>SUM('部门预算收入总表（二）'!F5)</f>
        <v>0</v>
      </c>
      <c r="C8" s="164" t="s">
        <v>40</v>
      </c>
      <c r="D8" s="163">
        <v>0</v>
      </c>
      <c r="E8" s="59"/>
      <c r="F8" s="59"/>
    </row>
    <row r="9" ht="20.25" customHeight="1" spans="1:7">
      <c r="A9" s="194" t="s">
        <v>41</v>
      </c>
      <c r="B9" s="195"/>
      <c r="C9" s="164" t="s">
        <v>42</v>
      </c>
      <c r="D9" s="163">
        <v>343445671.95</v>
      </c>
      <c r="E9" s="59"/>
      <c r="F9" s="59"/>
      <c r="G9" s="59"/>
    </row>
    <row r="10" ht="20.25" customHeight="1" spans="1:7">
      <c r="A10" s="194" t="s">
        <v>43</v>
      </c>
      <c r="B10" s="195">
        <f>SUM('部门预算收入总表（二）'!G5)</f>
        <v>0</v>
      </c>
      <c r="C10" s="164" t="s">
        <v>44</v>
      </c>
      <c r="D10" s="163">
        <v>0</v>
      </c>
      <c r="E10" s="193"/>
      <c r="F10" s="59"/>
      <c r="G10" s="59"/>
    </row>
    <row r="11" ht="20.25" customHeight="1" spans="1:7">
      <c r="A11" s="88"/>
      <c r="B11" s="172"/>
      <c r="C11" s="56" t="s">
        <v>45</v>
      </c>
      <c r="D11" s="163">
        <v>0</v>
      </c>
      <c r="E11" s="59"/>
      <c r="F11" s="59"/>
      <c r="G11" s="59"/>
    </row>
    <row r="12" ht="20.25" customHeight="1" spans="1:6">
      <c r="A12" s="88"/>
      <c r="B12" s="172"/>
      <c r="C12" s="164" t="s">
        <v>46</v>
      </c>
      <c r="D12" s="169">
        <v>50720026.76</v>
      </c>
      <c r="E12" s="59"/>
      <c r="F12" s="59"/>
    </row>
    <row r="13" ht="20.25" customHeight="1" spans="1:7">
      <c r="A13" s="88"/>
      <c r="B13" s="172"/>
      <c r="C13" s="164" t="s">
        <v>47</v>
      </c>
      <c r="D13" s="165">
        <v>0</v>
      </c>
      <c r="E13" s="59"/>
      <c r="F13" s="59"/>
      <c r="G13" s="59"/>
    </row>
    <row r="14" ht="20.25" customHeight="1" spans="1:6">
      <c r="A14" s="88"/>
      <c r="B14" s="172"/>
      <c r="C14" s="56" t="s">
        <v>48</v>
      </c>
      <c r="D14" s="165">
        <v>18617786.87</v>
      </c>
      <c r="E14" s="59"/>
      <c r="F14" s="59"/>
    </row>
    <row r="15" ht="20.25" customHeight="1" spans="1:7">
      <c r="A15" s="88"/>
      <c r="B15" s="172"/>
      <c r="C15" s="164" t="s">
        <v>49</v>
      </c>
      <c r="D15" s="165">
        <v>0</v>
      </c>
      <c r="E15" s="59"/>
      <c r="F15" s="59"/>
      <c r="G15" s="59"/>
    </row>
    <row r="16" ht="20.25" customHeight="1" spans="1:6">
      <c r="A16" s="88"/>
      <c r="B16" s="172"/>
      <c r="C16" s="164" t="s">
        <v>50</v>
      </c>
      <c r="D16" s="165">
        <v>0</v>
      </c>
      <c r="E16" s="59"/>
      <c r="F16" s="59"/>
    </row>
    <row r="17" ht="20.25" customHeight="1" spans="1:5">
      <c r="A17" s="88"/>
      <c r="B17" s="172"/>
      <c r="C17" s="164" t="s">
        <v>51</v>
      </c>
      <c r="D17" s="165">
        <v>0</v>
      </c>
      <c r="E17" s="59"/>
    </row>
    <row r="18" ht="20.25" customHeight="1" spans="1:8">
      <c r="A18" s="88"/>
      <c r="B18" s="172"/>
      <c r="C18" s="164" t="s">
        <v>52</v>
      </c>
      <c r="D18" s="165">
        <v>0</v>
      </c>
      <c r="E18" s="59"/>
      <c r="F18" s="59"/>
      <c r="G18" s="59"/>
      <c r="H18" s="59"/>
    </row>
    <row r="19" ht="20.25" customHeight="1" spans="1:8">
      <c r="A19" s="88"/>
      <c r="B19" s="172"/>
      <c r="C19" s="164" t="s">
        <v>53</v>
      </c>
      <c r="D19" s="165">
        <v>0</v>
      </c>
      <c r="E19" s="59"/>
      <c r="F19" s="59"/>
      <c r="G19" s="59"/>
      <c r="H19" s="59"/>
    </row>
    <row r="20" ht="20.25" customHeight="1" spans="1:6">
      <c r="A20" s="88"/>
      <c r="B20" s="172"/>
      <c r="C20" s="164" t="s">
        <v>54</v>
      </c>
      <c r="D20" s="165">
        <v>0</v>
      </c>
      <c r="E20" s="59"/>
      <c r="F20" s="59"/>
    </row>
    <row r="21" ht="20.25" customHeight="1" spans="1:4">
      <c r="A21" s="88"/>
      <c r="B21" s="172"/>
      <c r="C21" s="164" t="s">
        <v>55</v>
      </c>
      <c r="D21" s="165">
        <v>0</v>
      </c>
    </row>
    <row r="22" ht="20.25" customHeight="1" spans="1:5">
      <c r="A22" s="88"/>
      <c r="B22" s="172"/>
      <c r="C22" s="164" t="s">
        <v>56</v>
      </c>
      <c r="D22" s="165">
        <v>0</v>
      </c>
      <c r="E22" s="59"/>
    </row>
    <row r="23" ht="20.25" customHeight="1" spans="1:6">
      <c r="A23" s="88"/>
      <c r="B23" s="172"/>
      <c r="C23" s="56" t="s">
        <v>57</v>
      </c>
      <c r="D23" s="165">
        <v>0</v>
      </c>
      <c r="E23" s="59"/>
      <c r="F23" s="59"/>
    </row>
    <row r="24" ht="20.25" customHeight="1" spans="1:7">
      <c r="A24" s="88"/>
      <c r="B24" s="172"/>
      <c r="C24" s="164" t="s">
        <v>58</v>
      </c>
      <c r="D24" s="165">
        <v>31248328.32</v>
      </c>
      <c r="E24" s="59"/>
      <c r="F24" s="59"/>
      <c r="G24" s="59"/>
    </row>
    <row r="25" ht="20.25" customHeight="1" spans="1:7">
      <c r="A25" s="88"/>
      <c r="B25" s="172"/>
      <c r="C25" s="164" t="s">
        <v>59</v>
      </c>
      <c r="D25" s="163"/>
      <c r="E25" s="59"/>
      <c r="F25" s="59"/>
      <c r="G25" s="59"/>
    </row>
    <row r="26" ht="20.25" customHeight="1" spans="1:7">
      <c r="A26" s="88"/>
      <c r="B26" s="172"/>
      <c r="C26" s="173" t="s">
        <v>60</v>
      </c>
      <c r="D26" s="163"/>
      <c r="E26" s="59"/>
      <c r="F26" s="59"/>
      <c r="G26" s="59"/>
    </row>
    <row r="27" ht="20.25" customHeight="1" spans="1:7">
      <c r="A27" s="88"/>
      <c r="B27" s="172"/>
      <c r="C27" s="164" t="s">
        <v>61</v>
      </c>
      <c r="D27" s="163"/>
      <c r="E27" s="59"/>
      <c r="F27" s="59"/>
      <c r="G27" s="59"/>
    </row>
    <row r="28" ht="20.25" customHeight="1" spans="1:7">
      <c r="A28" s="88"/>
      <c r="B28" s="171"/>
      <c r="C28" s="164" t="s">
        <v>62</v>
      </c>
      <c r="D28" s="163">
        <v>0</v>
      </c>
      <c r="E28" s="59"/>
      <c r="F28" s="59"/>
      <c r="G28" s="59"/>
    </row>
    <row r="29" ht="20.25" customHeight="1" spans="1:6">
      <c r="A29" s="88"/>
      <c r="B29" s="172"/>
      <c r="C29" s="164" t="s">
        <v>63</v>
      </c>
      <c r="D29" s="163">
        <v>0</v>
      </c>
      <c r="E29" s="59"/>
      <c r="F29" s="59"/>
    </row>
    <row r="30" ht="20.25" customHeight="1" spans="1:8">
      <c r="A30" s="88"/>
      <c r="B30" s="172"/>
      <c r="C30" s="164" t="s">
        <v>64</v>
      </c>
      <c r="D30" s="163">
        <v>0</v>
      </c>
      <c r="E30" s="59"/>
      <c r="F30" s="59"/>
      <c r="G30" s="59"/>
      <c r="H30" s="59"/>
    </row>
    <row r="31" ht="20.25" customHeight="1" spans="1:9">
      <c r="A31" s="88"/>
      <c r="B31" s="172"/>
      <c r="C31" s="173" t="s">
        <v>65</v>
      </c>
      <c r="D31" s="163">
        <v>0</v>
      </c>
      <c r="E31" s="59"/>
      <c r="F31" s="59"/>
      <c r="G31" s="59"/>
      <c r="H31" s="59"/>
      <c r="I31" s="59"/>
    </row>
    <row r="32" ht="20.25" customHeight="1" spans="1:7">
      <c r="A32" s="88"/>
      <c r="B32" s="196"/>
      <c r="C32" s="173" t="s">
        <v>66</v>
      </c>
      <c r="D32" s="165">
        <v>0</v>
      </c>
      <c r="E32" s="59"/>
      <c r="F32" s="59"/>
      <c r="G32" s="59"/>
    </row>
    <row r="33" ht="20.25" customHeight="1" spans="1:5">
      <c r="A33" s="20" t="s">
        <v>67</v>
      </c>
      <c r="B33" s="197">
        <f>SUM(B5+B8+B9+B10)</f>
        <v>444031813.9</v>
      </c>
      <c r="C33" s="51" t="s">
        <v>68</v>
      </c>
      <c r="D33" s="170">
        <f>SUM(D5:D32)</f>
        <v>444031813.9</v>
      </c>
      <c r="E33" s="59"/>
    </row>
    <row r="34" customHeight="1" spans="2:3">
      <c r="B34" s="59"/>
      <c r="C34" s="59"/>
    </row>
    <row r="35" customHeight="1" spans="2:2">
      <c r="B35" s="59"/>
    </row>
  </sheetData>
  <mergeCells count="2">
    <mergeCell ref="A1:D1"/>
    <mergeCell ref="A2:B2"/>
  </mergeCells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showGridLines="0" showZeros="0" workbookViewId="0">
      <selection activeCell="C8" sqref="C8"/>
    </sheetView>
  </sheetViews>
  <sheetFormatPr defaultColWidth="9.12222222222222" defaultRowHeight="12.75" customHeight="1" outlineLevelCol="6"/>
  <cols>
    <col min="1" max="1" width="12.3777777777778" customWidth="1"/>
    <col min="2" max="2" width="17.3777777777778" customWidth="1"/>
    <col min="3" max="3" width="16.3777777777778" customWidth="1"/>
    <col min="4" max="5" width="14.5" customWidth="1"/>
    <col min="6" max="6" width="13.6888888888889" customWidth="1"/>
    <col min="7" max="7" width="12.6222222222222" customWidth="1"/>
  </cols>
  <sheetData>
    <row r="1" ht="36" customHeight="1" spans="1:7">
      <c r="A1" s="60" t="s">
        <v>69</v>
      </c>
      <c r="B1" s="60"/>
      <c r="C1" s="60"/>
      <c r="D1" s="60"/>
      <c r="E1" s="60"/>
      <c r="F1" s="60"/>
      <c r="G1" s="60"/>
    </row>
    <row r="2" ht="28.5" customHeight="1" spans="1:7">
      <c r="A2" s="80" t="str">
        <f>(部门基本情况表!A2)</f>
        <v>编报单位：万荣县教育局</v>
      </c>
      <c r="B2" s="80"/>
      <c r="C2" s="80"/>
      <c r="D2" s="80"/>
      <c r="E2" s="80"/>
      <c r="G2" s="151" t="s">
        <v>28</v>
      </c>
    </row>
    <row r="3" ht="30" customHeight="1" spans="1:7">
      <c r="A3" s="66" t="s">
        <v>70</v>
      </c>
      <c r="B3" s="67"/>
      <c r="C3" s="82" t="s">
        <v>71</v>
      </c>
      <c r="D3" s="57" t="s">
        <v>72</v>
      </c>
      <c r="E3" s="181"/>
      <c r="F3" s="82" t="s">
        <v>73</v>
      </c>
      <c r="G3" s="182" t="s">
        <v>74</v>
      </c>
    </row>
    <row r="4" ht="32.25" customHeight="1" spans="1:7">
      <c r="A4" s="51" t="s">
        <v>75</v>
      </c>
      <c r="B4" s="51" t="s">
        <v>76</v>
      </c>
      <c r="C4" s="82"/>
      <c r="D4" s="183" t="s">
        <v>77</v>
      </c>
      <c r="E4" s="90" t="s">
        <v>78</v>
      </c>
      <c r="F4" s="82"/>
      <c r="G4" s="91"/>
    </row>
    <row r="5" ht="31.5" customHeight="1" spans="1:7">
      <c r="A5" s="154"/>
      <c r="B5" s="153" t="s">
        <v>26</v>
      </c>
      <c r="C5" s="165">
        <f>SUM(D5:G5)</f>
        <v>444031813.9</v>
      </c>
      <c r="D5" s="165">
        <f>SUM('财拨拨款预算收支总表（四）'!B7)</f>
        <v>420683653.9</v>
      </c>
      <c r="E5" s="165">
        <f>SUM('财拨拨款预算收支总表（四）'!B8)</f>
        <v>23348160</v>
      </c>
      <c r="F5" s="165">
        <f>SUM('政府性基金预算收入表（九）'!C5)</f>
        <v>0</v>
      </c>
      <c r="G5" s="165"/>
    </row>
    <row r="6" ht="31.5" customHeight="1" spans="1:7">
      <c r="A6" s="157">
        <v>2050101</v>
      </c>
      <c r="B6" s="157" t="s">
        <v>79</v>
      </c>
      <c r="C6" s="165">
        <f>SUM(D6:G6)</f>
        <v>11711109</v>
      </c>
      <c r="D6" s="165">
        <v>11711109</v>
      </c>
      <c r="E6" s="165"/>
      <c r="F6" s="165"/>
      <c r="G6" s="184"/>
    </row>
    <row r="7" ht="31.5" customHeight="1" spans="1:7">
      <c r="A7" s="157" t="str">
        <f>'一般公共预算财政拨款基本及项目经济分类总表（八）'!A7</f>
        <v>2050201</v>
      </c>
      <c r="B7" s="157" t="str">
        <f>'一般公共预算财政拨款基本及项目经济分类总表（八）'!B7</f>
        <v>学前教育</v>
      </c>
      <c r="C7" s="165">
        <f t="shared" ref="C7:C22" si="0">SUM(D7:G7)</f>
        <v>29128072</v>
      </c>
      <c r="D7" s="165">
        <v>14646912</v>
      </c>
      <c r="E7" s="165">
        <v>14481160</v>
      </c>
      <c r="F7" s="165"/>
      <c r="G7" s="184"/>
    </row>
    <row r="8" ht="31.5" customHeight="1" spans="1:7">
      <c r="A8" s="157" t="str">
        <f>'一般公共预算财政拨款基本及项目经济分类总表（八）'!A8</f>
        <v>2050202</v>
      </c>
      <c r="B8" s="157" t="str">
        <f>'一般公共预算财政拨款基本及项目经济分类总表（八）'!B8</f>
        <v>小学教育</v>
      </c>
      <c r="C8" s="165">
        <f t="shared" si="0"/>
        <v>37946218</v>
      </c>
      <c r="D8" s="165">
        <v>37946218</v>
      </c>
      <c r="E8" s="165"/>
      <c r="F8" s="165"/>
      <c r="G8" s="184"/>
    </row>
    <row r="9" ht="31.5" customHeight="1" spans="1:7">
      <c r="A9" s="157" t="str">
        <f>'一般公共预算财政拨款基本及项目经济分类总表（八）'!A9</f>
        <v>2050203</v>
      </c>
      <c r="B9" s="157" t="str">
        <f>'一般公共预算财政拨款基本及项目经济分类总表（八）'!B9</f>
        <v>初中教育</v>
      </c>
      <c r="C9" s="165">
        <f t="shared" si="0"/>
        <v>39614208</v>
      </c>
      <c r="D9" s="165">
        <v>39614208</v>
      </c>
      <c r="E9" s="165"/>
      <c r="F9" s="165"/>
      <c r="G9" s="184"/>
    </row>
    <row r="10" ht="31.5" customHeight="1" spans="1:7">
      <c r="A10" s="157" t="str">
        <f>'一般公共预算财政拨款基本及项目经济分类总表（八）'!A10</f>
        <v>2050204</v>
      </c>
      <c r="B10" s="157" t="str">
        <f>'一般公共预算财政拨款基本及项目经济分类总表（八）'!B10</f>
        <v>高中教育</v>
      </c>
      <c r="C10" s="165">
        <f t="shared" si="0"/>
        <v>51240555</v>
      </c>
      <c r="D10" s="165">
        <v>42570555</v>
      </c>
      <c r="E10" s="165">
        <v>8670000</v>
      </c>
      <c r="F10" s="165"/>
      <c r="G10" s="184"/>
    </row>
    <row r="11" ht="31.5" customHeight="1" spans="1:7">
      <c r="A11" s="157" t="str">
        <f>'一般公共预算财政拨款基本及项目经济分类总表（八）'!A11</f>
        <v>2050299</v>
      </c>
      <c r="B11" s="157" t="str">
        <f>'一般公共预算财政拨款基本及项目经济分类总表（八）'!B11</f>
        <v>其他普通教育支出</v>
      </c>
      <c r="C11" s="165">
        <f t="shared" si="0"/>
        <v>159294362.95</v>
      </c>
      <c r="D11" s="165">
        <v>159294362.95</v>
      </c>
      <c r="E11" s="165"/>
      <c r="F11" s="165"/>
      <c r="G11" s="184"/>
    </row>
    <row r="12" ht="31.5" customHeight="1" spans="1:7">
      <c r="A12" s="157" t="str">
        <f>'一般公共预算财政拨款基本及项目经济分类总表（八）'!A12</f>
        <v>2050701</v>
      </c>
      <c r="B12" s="157" t="str">
        <f>'一般公共预算财政拨款基本及项目经济分类总表（八）'!B12</f>
        <v>特殊学校教育</v>
      </c>
      <c r="C12" s="165">
        <f t="shared" si="0"/>
        <v>2127463</v>
      </c>
      <c r="D12" s="165">
        <v>2127463</v>
      </c>
      <c r="E12" s="165"/>
      <c r="F12" s="165"/>
      <c r="G12" s="184"/>
    </row>
    <row r="13" ht="31.5" customHeight="1" spans="1:7">
      <c r="A13" s="157" t="str">
        <f>'一般公共预算财政拨款基本及项目经济分类总表（八）'!A13</f>
        <v>2050801</v>
      </c>
      <c r="B13" s="157" t="str">
        <f>'一般公共预算财政拨款基本及项目经济分类总表（八）'!B13</f>
        <v>教师进修</v>
      </c>
      <c r="C13" s="165">
        <f t="shared" si="0"/>
        <v>2641684</v>
      </c>
      <c r="D13" s="165">
        <v>2641684</v>
      </c>
      <c r="E13" s="165"/>
      <c r="F13" s="165"/>
      <c r="G13" s="184"/>
    </row>
    <row r="14" ht="31.5" customHeight="1" spans="1:7">
      <c r="A14" s="157" t="str">
        <f>'一般公共预算财政拨款基本及项目经济分类总表（八）'!A14</f>
        <v>2059999</v>
      </c>
      <c r="B14" s="157" t="str">
        <f>'一般公共预算财政拨款基本及项目经济分类总表（八）'!B14</f>
        <v>其他教育支出</v>
      </c>
      <c r="C14" s="165">
        <f t="shared" si="0"/>
        <v>2356167</v>
      </c>
      <c r="D14" s="165">
        <v>2309167</v>
      </c>
      <c r="E14" s="165">
        <v>47000</v>
      </c>
      <c r="F14" s="165"/>
      <c r="G14" s="184"/>
    </row>
    <row r="15" ht="31.5" customHeight="1" spans="1:7">
      <c r="A15" s="157" t="str">
        <f>'一般公共预算财政拨款基本及项目经济分类总表（八）'!A15</f>
        <v>2050302</v>
      </c>
      <c r="B15" s="157" t="str">
        <f>'一般公共预算财政拨款基本及项目经济分类总表（八）'!B15</f>
        <v>中等职业教育</v>
      </c>
      <c r="C15" s="165">
        <f t="shared" si="0"/>
        <v>6885833</v>
      </c>
      <c r="D15" s="165">
        <v>6735833</v>
      </c>
      <c r="E15" s="165">
        <v>150000</v>
      </c>
      <c r="F15" s="165"/>
      <c r="G15" s="184"/>
    </row>
    <row r="16" ht="31.5" customHeight="1" spans="1:7">
      <c r="A16" s="157" t="s">
        <v>80</v>
      </c>
      <c r="B16" s="157" t="s">
        <v>81</v>
      </c>
      <c r="C16" s="165">
        <f t="shared" si="0"/>
        <v>45828398.24</v>
      </c>
      <c r="D16" s="165">
        <v>45828398.24</v>
      </c>
      <c r="E16" s="165"/>
      <c r="F16" s="165"/>
      <c r="G16" s="165"/>
    </row>
    <row r="17" ht="31.5" customHeight="1" spans="1:7">
      <c r="A17" s="157" t="s">
        <v>82</v>
      </c>
      <c r="B17" s="157" t="s">
        <v>83</v>
      </c>
      <c r="C17" s="165">
        <f t="shared" si="0"/>
        <v>1566848.52</v>
      </c>
      <c r="D17" s="165">
        <v>1566848.52</v>
      </c>
      <c r="E17" s="165"/>
      <c r="F17" s="165"/>
      <c r="G17" s="165"/>
    </row>
    <row r="18" ht="31.5" customHeight="1" spans="1:7">
      <c r="A18" s="157" t="s">
        <v>84</v>
      </c>
      <c r="B18" s="157" t="s">
        <v>85</v>
      </c>
      <c r="C18" s="165">
        <f t="shared" si="0"/>
        <v>643873.95</v>
      </c>
      <c r="D18" s="165">
        <v>643873.95</v>
      </c>
      <c r="E18" s="165"/>
      <c r="F18" s="165"/>
      <c r="G18" s="165"/>
    </row>
    <row r="19" ht="31.5" customHeight="1" spans="1:7">
      <c r="A19" s="157" t="s">
        <v>86</v>
      </c>
      <c r="B19" s="157" t="s">
        <v>87</v>
      </c>
      <c r="C19" s="165">
        <f t="shared" si="0"/>
        <v>17973912.92</v>
      </c>
      <c r="D19" s="165">
        <v>17973912.92</v>
      </c>
      <c r="E19" s="165"/>
      <c r="F19" s="165"/>
      <c r="G19" s="165"/>
    </row>
    <row r="20" ht="31.5" customHeight="1" spans="1:7">
      <c r="A20" s="157" t="s">
        <v>88</v>
      </c>
      <c r="B20" s="157" t="s">
        <v>89</v>
      </c>
      <c r="C20" s="165">
        <f t="shared" si="0"/>
        <v>31248328.32</v>
      </c>
      <c r="D20" s="165">
        <v>31248328.32</v>
      </c>
      <c r="E20" s="165"/>
      <c r="F20" s="165"/>
      <c r="G20" s="165"/>
    </row>
    <row r="21" ht="31.5" customHeight="1" spans="1:7">
      <c r="A21" s="157" t="s">
        <v>90</v>
      </c>
      <c r="B21" s="157" t="s">
        <v>91</v>
      </c>
      <c r="C21" s="165">
        <f t="shared" si="0"/>
        <v>3324780</v>
      </c>
      <c r="D21" s="165">
        <v>3324780</v>
      </c>
      <c r="E21" s="165"/>
      <c r="F21" s="165"/>
      <c r="G21" s="165"/>
    </row>
    <row r="22" ht="31.5" customHeight="1" spans="1:7">
      <c r="A22" s="157" t="s">
        <v>92</v>
      </c>
      <c r="B22" s="157" t="s">
        <v>93</v>
      </c>
      <c r="C22" s="165">
        <f t="shared" si="0"/>
        <v>500000</v>
      </c>
      <c r="D22" s="165">
        <v>500000</v>
      </c>
      <c r="E22" s="165"/>
      <c r="F22" s="165"/>
      <c r="G22" s="165"/>
    </row>
    <row r="23" customHeight="1" spans="2:6">
      <c r="B23" s="59"/>
      <c r="C23" s="59"/>
      <c r="F23" s="59"/>
    </row>
    <row r="24" customHeight="1" spans="2:6">
      <c r="B24" s="59"/>
      <c r="C24" s="59"/>
      <c r="F24" s="59"/>
    </row>
    <row r="25" customHeight="1" spans="3:5">
      <c r="C25" s="59"/>
      <c r="D25" s="59"/>
      <c r="E25" s="59"/>
    </row>
    <row r="26" customHeight="1" spans="3:5">
      <c r="C26" s="59"/>
      <c r="D26" s="59"/>
      <c r="E26" s="59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showGridLines="0" showZeros="0" topLeftCell="A2" workbookViewId="0">
      <selection activeCell="B6" sqref="B6"/>
    </sheetView>
  </sheetViews>
  <sheetFormatPr defaultColWidth="9.12222222222222" defaultRowHeight="12.75" customHeight="1" outlineLevelCol="5"/>
  <cols>
    <col min="1" max="1" width="9.87777777777778" style="59" customWidth="1"/>
    <col min="2" max="2" width="18.1222222222222" style="59" customWidth="1"/>
    <col min="3" max="3" width="25.8777777777778" style="59" customWidth="1"/>
    <col min="4" max="4" width="16" style="59" customWidth="1"/>
    <col min="5" max="5" width="16.5" style="59" customWidth="1"/>
    <col min="6" max="6" width="15.1222222222222" style="59" customWidth="1"/>
    <col min="7" max="16384" width="9.12222222222222" style="59"/>
  </cols>
  <sheetData>
    <row r="1" ht="36" customHeight="1" spans="1:6">
      <c r="A1" s="60" t="s">
        <v>94</v>
      </c>
      <c r="B1" s="60"/>
      <c r="C1" s="60"/>
      <c r="D1" s="60"/>
      <c r="E1" s="60"/>
      <c r="F1" s="60"/>
    </row>
    <row r="2" ht="26.25" customHeight="1" spans="1:6">
      <c r="A2" s="80" t="str">
        <f>(部门基本情况表!A2)</f>
        <v>编报单位：万荣县教育局</v>
      </c>
      <c r="B2" s="80"/>
      <c r="C2" s="80"/>
      <c r="D2" s="80"/>
      <c r="F2" s="151" t="s">
        <v>28</v>
      </c>
    </row>
    <row r="3" ht="31.5" customHeight="1" spans="1:6">
      <c r="A3" s="66" t="s">
        <v>95</v>
      </c>
      <c r="B3" s="63"/>
      <c r="C3" s="67"/>
      <c r="D3" s="57" t="s">
        <v>96</v>
      </c>
      <c r="E3" s="57" t="s">
        <v>97</v>
      </c>
      <c r="F3" s="82" t="s">
        <v>98</v>
      </c>
    </row>
    <row r="4" ht="33.75" customHeight="1" spans="1:6">
      <c r="A4" s="50" t="s">
        <v>75</v>
      </c>
      <c r="B4" s="50" t="s">
        <v>76</v>
      </c>
      <c r="C4" s="51" t="s">
        <v>99</v>
      </c>
      <c r="D4" s="175"/>
      <c r="E4" s="175"/>
      <c r="F4" s="161"/>
    </row>
    <row r="5" ht="31.5" customHeight="1" spans="1:6">
      <c r="A5" s="176"/>
      <c r="B5" s="52"/>
      <c r="C5" s="177" t="s">
        <v>26</v>
      </c>
      <c r="D5" s="167">
        <f>SUM(E5:F5)</f>
        <v>444031813.9</v>
      </c>
      <c r="E5" s="167">
        <f>SUM(E6:E59)</f>
        <v>435582975.95</v>
      </c>
      <c r="F5" s="165">
        <f>SUM(F6:F48)</f>
        <v>8448837.95</v>
      </c>
    </row>
    <row r="6" ht="31.5" customHeight="1" spans="1:6">
      <c r="A6" s="157" t="str">
        <f>'一般公共预算财政拨款基本及项目经济分类总表（八）'!A6</f>
        <v>2050101</v>
      </c>
      <c r="B6" s="157" t="str">
        <f>'一般公共预算财政拨款基本及项目经济分类总表（八）'!B6</f>
        <v>行政运行</v>
      </c>
      <c r="C6" s="157" t="str">
        <f>'一般公共预算财政拨款基本及项目经济分类总表（八）'!C6</f>
        <v>教育局基本支出</v>
      </c>
      <c r="D6" s="167">
        <f>SUM(E6:F6)</f>
        <v>11711109</v>
      </c>
      <c r="E6" s="167">
        <f>SUM('一般公共预算财政拨款基本及项目经济分类总表（八）'!E6)</f>
        <v>11711109</v>
      </c>
      <c r="F6" s="165"/>
    </row>
    <row r="7" ht="31.5" customHeight="1" spans="1:6">
      <c r="A7" s="157" t="str">
        <f>'一般公共预算财政拨款基本及项目经济分类总表（八）'!A7</f>
        <v>2050201</v>
      </c>
      <c r="B7" s="157" t="str">
        <f>'一般公共预算财政拨款基本及项目经济分类总表（八）'!B7</f>
        <v>学前教育</v>
      </c>
      <c r="C7" s="157" t="str">
        <f>'一般公共预算财政拨款基本及项目经济分类总表（八）'!C7</f>
        <v>幼儿园基本支出</v>
      </c>
      <c r="D7" s="167">
        <f t="shared" ref="D7:D33" si="0">SUM(E7:F7)</f>
        <v>14432262</v>
      </c>
      <c r="E7" s="167">
        <f>SUM('一般公共预算财政拨款基本及项目经济分类总表（八）'!E7)</f>
        <v>14432262</v>
      </c>
      <c r="F7" s="165"/>
    </row>
    <row r="8" ht="31.5" customHeight="1" spans="1:6">
      <c r="A8" s="157" t="str">
        <f>'一般公共预算财政拨款基本及项目经济分类总表（八）'!A8</f>
        <v>2050202</v>
      </c>
      <c r="B8" s="157" t="str">
        <f>'一般公共预算财政拨款基本及项目经济分类总表（八）'!B8</f>
        <v>小学教育</v>
      </c>
      <c r="C8" s="157" t="str">
        <f>'一般公共预算财政拨款基本及项目经济分类总表（八）'!C8</f>
        <v>小学基本支出</v>
      </c>
      <c r="D8" s="167">
        <f t="shared" si="0"/>
        <v>37946218</v>
      </c>
      <c r="E8" s="167">
        <f>SUM('一般公共预算财政拨款基本及项目经济分类总表（八）'!E8)</f>
        <v>37946218</v>
      </c>
      <c r="F8" s="165"/>
    </row>
    <row r="9" ht="31.5" customHeight="1" spans="1:6">
      <c r="A9" s="157" t="str">
        <f>'一般公共预算财政拨款基本及项目经济分类总表（八）'!A9</f>
        <v>2050203</v>
      </c>
      <c r="B9" s="157" t="str">
        <f>'一般公共预算财政拨款基本及项目经济分类总表（八）'!B9</f>
        <v>初中教育</v>
      </c>
      <c r="C9" s="157" t="str">
        <f>'一般公共预算财政拨款基本及项目经济分类总表（八）'!C9</f>
        <v>初中基本支出</v>
      </c>
      <c r="D9" s="167">
        <f t="shared" si="0"/>
        <v>39214208</v>
      </c>
      <c r="E9" s="167">
        <f>SUM('一般公共预算财政拨款基本及项目经济分类总表（八）'!E9)</f>
        <v>39214208</v>
      </c>
      <c r="F9" s="165"/>
    </row>
    <row r="10" ht="31.5" customHeight="1" spans="1:6">
      <c r="A10" s="157" t="str">
        <f>'一般公共预算财政拨款基本及项目经济分类总表（八）'!A10</f>
        <v>2050204</v>
      </c>
      <c r="B10" s="157" t="str">
        <f>'一般公共预算财政拨款基本及项目经济分类总表（八）'!B10</f>
        <v>高中教育</v>
      </c>
      <c r="C10" s="157" t="str">
        <f>'一般公共预算财政拨款基本及项目经济分类总表（八）'!C10</f>
        <v>高中基本支出</v>
      </c>
      <c r="D10" s="167">
        <f t="shared" si="0"/>
        <v>42027415</v>
      </c>
      <c r="E10" s="167">
        <f>SUM('一般公共预算财政拨款基本及项目经济分类总表（八）'!E10)</f>
        <v>42027415</v>
      </c>
      <c r="F10" s="165"/>
    </row>
    <row r="11" ht="31.5" customHeight="1" spans="1:6">
      <c r="A11" s="157" t="str">
        <f>'一般公共预算财政拨款基本及项目经济分类总表（八）'!A11</f>
        <v>2050299</v>
      </c>
      <c r="B11" s="157" t="str">
        <f>'一般公共预算财政拨款基本及项目经济分类总表（八）'!B11</f>
        <v>其他普通教育支出</v>
      </c>
      <c r="C11" s="157" t="str">
        <f>'一般公共预算财政拨款基本及项目经济分类总表（八）'!C11</f>
        <v>各联区基本支出</v>
      </c>
      <c r="D11" s="167">
        <f t="shared" si="0"/>
        <v>152532015</v>
      </c>
      <c r="E11" s="167">
        <f>SUM('一般公共预算财政拨款基本及项目经济分类总表（八）'!E11)</f>
        <v>152532015</v>
      </c>
      <c r="F11" s="165"/>
    </row>
    <row r="12" ht="31.5" customHeight="1" spans="1:6">
      <c r="A12" s="157" t="str">
        <f>'一般公共预算财政拨款基本及项目经济分类总表（八）'!A12</f>
        <v>2050701</v>
      </c>
      <c r="B12" s="157" t="str">
        <f>'一般公共预算财政拨款基本及项目经济分类总表（八）'!B12</f>
        <v>特殊学校教育</v>
      </c>
      <c r="C12" s="157" t="str">
        <f>'一般公共预算财政拨款基本及项目经济分类总表（八）'!C12</f>
        <v>特教学校基本支出</v>
      </c>
      <c r="D12" s="167">
        <f t="shared" si="0"/>
        <v>2127463</v>
      </c>
      <c r="E12" s="167">
        <f>SUM('一般公共预算财政拨款基本及项目经济分类总表（八）'!E12)</f>
        <v>2127463</v>
      </c>
      <c r="F12" s="165"/>
    </row>
    <row r="13" ht="31.5" customHeight="1" spans="1:6">
      <c r="A13" s="157" t="str">
        <f>'一般公共预算财政拨款基本及项目经济分类总表（八）'!A13</f>
        <v>2050801</v>
      </c>
      <c r="B13" s="157" t="str">
        <f>'一般公共预算财政拨款基本及项目经济分类总表（八）'!B13</f>
        <v>教师进修</v>
      </c>
      <c r="C13" s="157" t="str">
        <f>'一般公共预算财政拨款基本及项目经济分类总表（八）'!C13</f>
        <v>进修校基本支出</v>
      </c>
      <c r="D13" s="167">
        <f t="shared" si="0"/>
        <v>2641684</v>
      </c>
      <c r="E13" s="167">
        <f>SUM('一般公共预算财政拨款基本及项目经济分类总表（八）'!E13)</f>
        <v>2641684</v>
      </c>
      <c r="F13" s="165"/>
    </row>
    <row r="14" ht="31.5" customHeight="1" spans="1:6">
      <c r="A14" s="157" t="str">
        <f>'一般公共预算财政拨款基本及项目经济分类总表（八）'!A14</f>
        <v>2059999</v>
      </c>
      <c r="B14" s="157" t="str">
        <f>'一般公共预算财政拨款基本及项目经济分类总表（八）'!B14</f>
        <v>其他教育支出</v>
      </c>
      <c r="C14" s="157" t="str">
        <f>'一般公共预算财政拨款基本及项目经济分类总表（八）'!C14</f>
        <v>活动中心基本支出</v>
      </c>
      <c r="D14" s="167">
        <f t="shared" si="0"/>
        <v>2280467</v>
      </c>
      <c r="E14" s="167">
        <f>SUM('一般公共预算财政拨款基本及项目经济分类总表（八）'!E14)</f>
        <v>2280467</v>
      </c>
      <c r="F14" s="165"/>
    </row>
    <row r="15" ht="31.5" customHeight="1" spans="1:6">
      <c r="A15" s="157" t="str">
        <f>'一般公共预算财政拨款基本及项目经济分类总表（八）'!A15</f>
        <v>2050302</v>
      </c>
      <c r="B15" s="157" t="str">
        <f>'一般公共预算财政拨款基本及项目经济分类总表（八）'!B15</f>
        <v>中等职业教育</v>
      </c>
      <c r="C15" s="157" t="str">
        <f>'一般公共预算财政拨款基本及项目经济分类总表（八）'!C15</f>
        <v>职中基本支出</v>
      </c>
      <c r="D15" s="167">
        <f t="shared" si="0"/>
        <v>6735833</v>
      </c>
      <c r="E15" s="167">
        <f>SUM('一般公共预算财政拨款基本及项目经济分类总表（八）'!E15)</f>
        <v>6735833</v>
      </c>
      <c r="F15" s="165"/>
    </row>
    <row r="16" ht="31.5" customHeight="1" spans="1:6">
      <c r="A16" s="157" t="str">
        <f>'一般公共预算财政拨款基本及项目经济分类总表（八）'!A16</f>
        <v>2080505</v>
      </c>
      <c r="B16" s="157" t="str">
        <f>'一般公共预算财政拨款基本及项目经济分类总表（八）'!B16</f>
        <v>机关事业单位基本养老保险缴费支出</v>
      </c>
      <c r="C16" s="157" t="str">
        <f>'一般公共预算财政拨款基本及项目经济分类总表（八）'!C16</f>
        <v>机关事业单位基本养老       保险缴费</v>
      </c>
      <c r="D16" s="167">
        <f t="shared" si="0"/>
        <v>45828398.24</v>
      </c>
      <c r="E16" s="167">
        <f>SUM('一般公共预算财政拨款基本及项目经济分类总表（八）'!E16)</f>
        <v>45828398.24</v>
      </c>
      <c r="F16" s="165"/>
    </row>
    <row r="17" ht="31.5" customHeight="1" spans="1:6">
      <c r="A17" s="157" t="str">
        <f>'一般公共预算财政拨款基本及项目经济分类总表（八）'!A17</f>
        <v>2089999</v>
      </c>
      <c r="B17" s="157" t="str">
        <f>'一般公共预算财政拨款基本及项目经济分类总表（八）'!B17</f>
        <v>其他社会保障和就业支出</v>
      </c>
      <c r="C17" s="157" t="str">
        <f>'一般公共预算财政拨款基本及项目经济分类总表（八）'!C17</f>
        <v>失业、工伤保险缴费</v>
      </c>
      <c r="D17" s="167">
        <f t="shared" si="0"/>
        <v>1566848.52</v>
      </c>
      <c r="E17" s="167">
        <f>SUM('一般公共预算财政拨款基本及项目经济分类总表（八）'!E17)</f>
        <v>1566848.52</v>
      </c>
      <c r="F17" s="165"/>
    </row>
    <row r="18" ht="31.5" customHeight="1" spans="1:6">
      <c r="A18" s="157" t="str">
        <f>'一般公共预算财政拨款基本及项目经济分类总表（八）'!A18</f>
        <v>2101101</v>
      </c>
      <c r="B18" s="157" t="str">
        <f>'一般公共预算财政拨款基本及项目经济分类总表（八）'!B18</f>
        <v>行政单位医疗</v>
      </c>
      <c r="C18" s="157" t="str">
        <f>'一般公共预算财政拨款基本及项目经济分类总表（八）'!C18</f>
        <v>职工基本医疗保险缴费</v>
      </c>
      <c r="D18" s="167">
        <f t="shared" si="0"/>
        <v>643873.95</v>
      </c>
      <c r="E18" s="167">
        <f>SUM('一般公共预算财政拨款基本及项目经济分类总表（八）'!E18)</f>
        <v>643873.95</v>
      </c>
      <c r="F18" s="165"/>
    </row>
    <row r="19" ht="31.5" customHeight="1" spans="1:6">
      <c r="A19" s="157" t="str">
        <f>'一般公共预算财政拨款基本及项目经济分类总表（八）'!A19</f>
        <v>2101102</v>
      </c>
      <c r="B19" s="157" t="str">
        <f>'一般公共预算财政拨款基本及项目经济分类总表（八）'!B19</f>
        <v>事业单位医疗</v>
      </c>
      <c r="C19" s="157" t="str">
        <f>'一般公共预算财政拨款基本及项目经济分类总表（八）'!C19</f>
        <v>职工基本医疗保险缴费</v>
      </c>
      <c r="D19" s="167">
        <f t="shared" si="0"/>
        <v>17973912.92</v>
      </c>
      <c r="E19" s="167">
        <f>SUM('一般公共预算财政拨款基本及项目经济分类总表（八）'!E19)</f>
        <v>17973912.92</v>
      </c>
      <c r="F19" s="165"/>
    </row>
    <row r="20" ht="31.5" customHeight="1" spans="1:6">
      <c r="A20" s="157" t="str">
        <f>'一般公共预算财政拨款基本及项目经济分类总表（八）'!A20</f>
        <v>2210201</v>
      </c>
      <c r="B20" s="157" t="str">
        <f>'一般公共预算财政拨款基本及项目经济分类总表（八）'!B20</f>
        <v>住房公积金</v>
      </c>
      <c r="C20" s="157" t="str">
        <f>'一般公共预算财政拨款基本及项目经济分类总表（八）'!C20</f>
        <v>住房公积金</v>
      </c>
      <c r="D20" s="167">
        <f t="shared" si="0"/>
        <v>31248328.32</v>
      </c>
      <c r="E20" s="167">
        <f>SUM('一般公共预算财政拨款基本及项目经济分类总表（八）'!E20)</f>
        <v>31248328.32</v>
      </c>
      <c r="F20" s="165"/>
    </row>
    <row r="21" ht="31.5" customHeight="1" spans="1:6">
      <c r="A21" s="157" t="str">
        <f>'一般公共预算财政拨款基本及项目经济分类总表（八）'!A21</f>
        <v>2080899</v>
      </c>
      <c r="B21" s="157" t="str">
        <f>'一般公共预算财政拨款基本及项目经济分类总表（八）'!B21</f>
        <v>其他优抚支出</v>
      </c>
      <c r="C21" s="157" t="str">
        <f>'一般公共预算财政拨款基本及项目经济分类总表（八）'!C21</f>
        <v>遗属及其他优抚人员支出</v>
      </c>
      <c r="D21" s="167">
        <f t="shared" si="0"/>
        <v>3324780</v>
      </c>
      <c r="E21" s="167">
        <f>SUM('一般公共预算财政拨款基本及项目经济分类总表（八）'!E21)</f>
        <v>3324780</v>
      </c>
      <c r="F21" s="165"/>
    </row>
    <row r="22" ht="31.5" customHeight="1" spans="1:6">
      <c r="A22" s="157" t="str">
        <f>'一般公共预算财政拨款基本及项目经济分类总表（八）'!A22</f>
        <v>2050102</v>
      </c>
      <c r="B22" s="157" t="str">
        <f>'一般公共预算财政拨款基本及项目经济分类总表（八）'!B22</f>
        <v>一般行政管理事务</v>
      </c>
      <c r="C22" s="157" t="str">
        <f>'一般公共预算财政拨款基本及项目经济分类总表（八）'!C22</f>
        <v>教育管理事务</v>
      </c>
      <c r="D22" s="167">
        <f t="shared" si="0"/>
        <v>500000</v>
      </c>
      <c r="E22" s="167"/>
      <c r="F22" s="165">
        <f>SUM('一般公共预算财政拨款基本及项目经济分类总表（八）'!F22)</f>
        <v>500000</v>
      </c>
    </row>
    <row r="23" ht="31.5" customHeight="1" spans="1:6">
      <c r="A23" s="157" t="str">
        <f>'一般公共预算财政拨款基本及项目经济分类总表（八）'!A23</f>
        <v>2050299</v>
      </c>
      <c r="B23" s="157" t="str">
        <f>'一般公共预算财政拨款基本及项目经济分类总表（八）'!B23</f>
        <v>其他普通教育支出</v>
      </c>
      <c r="C23" s="157" t="str">
        <f>'一般公共预算财政拨款基本及项目经济分类总表（八）'!C23</f>
        <v>中高考经费</v>
      </c>
      <c r="D23" s="167">
        <f t="shared" si="0"/>
        <v>1000000</v>
      </c>
      <c r="E23" s="167"/>
      <c r="F23" s="165">
        <f>SUM('一般公共预算财政拨款基本及项目经济分类总表（八）'!F23)</f>
        <v>1000000</v>
      </c>
    </row>
    <row r="24" ht="31.5" customHeight="1" spans="1:6">
      <c r="A24" s="157" t="str">
        <f>'一般公共预算财政拨款基本及项目经济分类总表（八）'!A24</f>
        <v>2050299</v>
      </c>
      <c r="B24" s="157" t="str">
        <f>'一般公共预算财政拨款基本及项目经济分类总表（八）'!B24</f>
        <v>其他普通教育支出</v>
      </c>
      <c r="C24" s="157" t="str">
        <f>'一般公共预算财政拨款基本及项目经济分类总表（八）'!C24</f>
        <v>校园保安费用</v>
      </c>
      <c r="D24" s="167">
        <f t="shared" si="0"/>
        <v>1000000</v>
      </c>
      <c r="E24" s="167"/>
      <c r="F24" s="165">
        <f>SUM('一般公共预算财政拨款基本及项目经济分类总表（八）'!F24)</f>
        <v>1000000</v>
      </c>
    </row>
    <row r="25" ht="31.5" customHeight="1" spans="1:6">
      <c r="A25" s="157" t="str">
        <f>'一般公共预算财政拨款基本及项目经济分类总表（八）'!A25</f>
        <v>2050299</v>
      </c>
      <c r="B25" s="157" t="str">
        <f>'一般公共预算财政拨款基本及项目经济分类总表（八）'!B25</f>
        <v>其他普通教育支出</v>
      </c>
      <c r="C25" s="157" t="str">
        <f>'一般公共预算财政拨款基本及项目经济分类总表（八）'!C25</f>
        <v>中小学转移支付</v>
      </c>
      <c r="D25" s="167">
        <f t="shared" si="0"/>
        <v>3000000</v>
      </c>
      <c r="E25" s="167"/>
      <c r="F25" s="165">
        <f>SUM('一般公共预算财政拨款基本及项目经济分类总表（八）'!F25)</f>
        <v>3000000</v>
      </c>
    </row>
    <row r="26" ht="31.5" customHeight="1" spans="1:6">
      <c r="A26" s="157" t="str">
        <f>'一般公共预算财政拨款基本及项目经济分类总表（八）'!A26</f>
        <v>2059999</v>
      </c>
      <c r="B26" s="157" t="str">
        <f>'一般公共预算财政拨款基本及项目经济分类总表（八）'!B26</f>
        <v>其他教育支出</v>
      </c>
      <c r="C26" s="157" t="str">
        <f>'一般公共预算财政拨款基本及项目经济分类总表（八）'!C26</f>
        <v>青少年活动中心场地租赁费</v>
      </c>
      <c r="D26" s="167">
        <f t="shared" si="0"/>
        <v>28700</v>
      </c>
      <c r="E26" s="167"/>
      <c r="F26" s="165">
        <f>SUM('一般公共预算财政拨款基本及项目经济分类总表（八）'!F26)</f>
        <v>28700</v>
      </c>
    </row>
    <row r="27" ht="31.5" customHeight="1" spans="1:6">
      <c r="A27" s="157" t="str">
        <f>'一般公共预算财政拨款基本及项目经济分类总表（八）'!A27</f>
        <v>2050299</v>
      </c>
      <c r="B27" s="157" t="str">
        <f>'一般公共预算财政拨款基本及项目经济分类总表（八）'!B27</f>
        <v>其他普通教育支出</v>
      </c>
      <c r="C27" s="157" t="str">
        <f>'一般公共预算财政拨款基本及项目经济分类总表（八）'!C27</f>
        <v>示范中学异地建设费</v>
      </c>
      <c r="D27" s="167">
        <f t="shared" si="0"/>
        <v>114166.95</v>
      </c>
      <c r="E27" s="167"/>
      <c r="F27" s="165">
        <f>SUM('一般公共预算财政拨款基本及项目经济分类总表（八）'!F27)</f>
        <v>114166.95</v>
      </c>
    </row>
    <row r="28" s="151" customFormat="1" ht="31.05" customHeight="1" spans="1:6">
      <c r="A28" s="157" t="str">
        <f>'一般公共预算财政拨款基本及项目经济分类总表（八）'!A28</f>
        <v>2050299</v>
      </c>
      <c r="B28" s="157" t="str">
        <f>'一般公共预算财政拨款基本及项目经济分类总表（八）'!B28</f>
        <v>其他普通教育支出</v>
      </c>
      <c r="C28" s="157" t="str">
        <f>'一般公共预算财政拨款基本及项目经济分类总表（八）'!C28</f>
        <v>城镇中学义务教育薄弱环节        改善与能力提升项目</v>
      </c>
      <c r="D28" s="167">
        <f t="shared" si="0"/>
        <v>763800</v>
      </c>
      <c r="E28" s="178"/>
      <c r="F28" s="165">
        <f>SUM('一般公共预算财政拨款基本及项目经济分类总表（八）'!F28)</f>
        <v>763800</v>
      </c>
    </row>
    <row r="29" s="151" customFormat="1" ht="31.05" customHeight="1" spans="1:6">
      <c r="A29" s="157" t="str">
        <f>'一般公共预算财政拨款基本及项目经济分类总表（八）'!A29</f>
        <v>2050299</v>
      </c>
      <c r="B29" s="157" t="str">
        <f>'一般公共预算财政拨款基本及项目经济分类总表（八）'!B29</f>
        <v>其他普通教育支出</v>
      </c>
      <c r="C29" s="157" t="str">
        <f>'一般公共预算财政拨款基本及项目经济分类总表（八）'!C29</f>
        <v>学校临聘人员费用</v>
      </c>
      <c r="D29" s="167">
        <f t="shared" si="0"/>
        <v>884381</v>
      </c>
      <c r="E29" s="178"/>
      <c r="F29" s="165">
        <f>SUM('一般公共预算财政拨款基本及项目经济分类总表（八）'!F29)</f>
        <v>884381</v>
      </c>
    </row>
    <row r="30" s="151" customFormat="1" ht="31.05" customHeight="1" spans="1:6">
      <c r="A30" s="157" t="str">
        <f>'一般公共预算财政拨款基本及项目经济分类总表（八）'!A30</f>
        <v>2050201</v>
      </c>
      <c r="B30" s="157" t="str">
        <f>'一般公共预算财政拨款基本及项目经济分类总表（八）'!B30</f>
        <v>学前教育</v>
      </c>
      <c r="C30" s="157" t="str">
        <f>'一般公共预算财政拨款基本及项目经济分类总表（八）'!C30</f>
        <v>七一幼儿园建设项目</v>
      </c>
      <c r="D30" s="167">
        <f t="shared" si="0"/>
        <v>184500</v>
      </c>
      <c r="E30" s="178"/>
      <c r="F30" s="165">
        <f>SUM('一般公共预算财政拨款基本及项目经济分类总表（八）'!F30)</f>
        <v>184500</v>
      </c>
    </row>
    <row r="31" s="151" customFormat="1" ht="33.75" spans="1:6">
      <c r="A31" s="157" t="str">
        <f>'一般公共预算财政拨款基本及项目经济分类总表（八）'!A31</f>
        <v>2050201</v>
      </c>
      <c r="B31" s="157" t="str">
        <f>'一般公共预算财政拨款基本及项目经济分类总表（八）'!B31</f>
        <v>学前教育</v>
      </c>
      <c r="C31" s="157" t="str">
        <f>'一般公共预算财政拨款基本及项目经济分类总表（八）'!C31</f>
        <v>七一幼儿园项目---设计、地灾评估、消防图审、水土保持四项费用</v>
      </c>
      <c r="D31" s="167">
        <f t="shared" si="0"/>
        <v>30150</v>
      </c>
      <c r="E31" s="178"/>
      <c r="F31" s="165">
        <f>SUM('一般公共预算财政拨款基本及项目经济分类总表（八）'!F31)</f>
        <v>30150</v>
      </c>
    </row>
    <row r="32" s="151" customFormat="1" ht="31.05" customHeight="1" spans="1:6">
      <c r="A32" s="157" t="str">
        <f>'一般公共预算财政拨款基本及项目经济分类总表（八）'!A32</f>
        <v>2050204</v>
      </c>
      <c r="B32" s="157" t="str">
        <f>'一般公共预算财政拨款基本及项目经济分类总表（八）'!B32</f>
        <v>高中教育</v>
      </c>
      <c r="C32" s="157" t="str">
        <f>'一般公共预算财政拨款基本及项目经济分类总表（八）'!C32</f>
        <v>万荣中学迁建一期项目       新建实验艺术楼项目</v>
      </c>
      <c r="D32" s="167">
        <f t="shared" si="0"/>
        <v>543140</v>
      </c>
      <c r="E32" s="178"/>
      <c r="F32" s="165">
        <f>SUM('一般公共预算财政拨款基本及项目经济分类总表（八）'!F32)</f>
        <v>543140</v>
      </c>
    </row>
    <row r="33" s="151" customFormat="1" ht="31.05" customHeight="1" spans="1:6">
      <c r="A33" s="157" t="str">
        <f>'一般公共预算财政拨款基本及项目经济分类总表（八）'!A33</f>
        <v>2050203</v>
      </c>
      <c r="B33" s="157" t="str">
        <f>'一般公共预算财政拨款基本及项目经济分类总表（八）'!B33</f>
        <v>初中教育</v>
      </c>
      <c r="C33" s="157" t="str">
        <f>'一般公共预算财政拨款基本及项目经济分类总表（八）'!C33</f>
        <v>解店镇第二初中化债资金</v>
      </c>
      <c r="D33" s="167">
        <f t="shared" si="0"/>
        <v>400000</v>
      </c>
      <c r="E33" s="179"/>
      <c r="F33" s="165">
        <f>SUM('一般公共预算财政拨款基本及项目经济分类总表（八）'!F33)</f>
        <v>400000</v>
      </c>
    </row>
    <row r="34" ht="31.5" customHeight="1" spans="1:6">
      <c r="A34" s="180" t="s">
        <v>100</v>
      </c>
      <c r="B34" s="180" t="s">
        <v>101</v>
      </c>
      <c r="C34" s="180" t="s">
        <v>102</v>
      </c>
      <c r="D34" s="167">
        <f t="shared" ref="D34:D59" si="1">SUM(E34:F34)</f>
        <v>400000</v>
      </c>
      <c r="E34" s="167">
        <v>400000</v>
      </c>
      <c r="F34" s="165"/>
    </row>
    <row r="35" s="59" customFormat="1" ht="31.5" customHeight="1" spans="1:6">
      <c r="A35" s="111" t="s">
        <v>100</v>
      </c>
      <c r="B35" s="111" t="s">
        <v>101</v>
      </c>
      <c r="C35" s="111" t="s">
        <v>103</v>
      </c>
      <c r="D35" s="167">
        <f t="shared" si="1"/>
        <v>5670000</v>
      </c>
      <c r="E35" s="167">
        <v>5670000</v>
      </c>
      <c r="F35" s="143"/>
    </row>
    <row r="36" s="59" customFormat="1" ht="31.5" customHeight="1" spans="1:6">
      <c r="A36" s="111" t="s">
        <v>100</v>
      </c>
      <c r="B36" s="111" t="s">
        <v>101</v>
      </c>
      <c r="C36" s="111" t="s">
        <v>104</v>
      </c>
      <c r="D36" s="167">
        <f t="shared" si="1"/>
        <v>2600000</v>
      </c>
      <c r="E36" s="167">
        <v>2600000</v>
      </c>
      <c r="F36" s="143"/>
    </row>
    <row r="37" s="59" customFormat="1" ht="31.5" customHeight="1" spans="1:6">
      <c r="A37" s="111" t="s">
        <v>105</v>
      </c>
      <c r="B37" s="111" t="s">
        <v>106</v>
      </c>
      <c r="C37" s="111" t="s">
        <v>107</v>
      </c>
      <c r="D37" s="167">
        <f t="shared" si="1"/>
        <v>989000</v>
      </c>
      <c r="E37" s="167">
        <v>989000</v>
      </c>
      <c r="F37" s="143"/>
    </row>
    <row r="38" s="59" customFormat="1" ht="31.5" customHeight="1" spans="1:6">
      <c r="A38" s="111">
        <v>2050201</v>
      </c>
      <c r="B38" s="111" t="s">
        <v>106</v>
      </c>
      <c r="C38" s="111" t="s">
        <v>108</v>
      </c>
      <c r="D38" s="167">
        <f t="shared" si="1"/>
        <v>1495000</v>
      </c>
      <c r="E38" s="167">
        <v>1495000</v>
      </c>
      <c r="F38" s="143"/>
    </row>
    <row r="39" s="59" customFormat="1" ht="31.5" customHeight="1" spans="1:6">
      <c r="A39" s="112" t="s">
        <v>109</v>
      </c>
      <c r="B39" s="112" t="s">
        <v>106</v>
      </c>
      <c r="C39" s="111" t="s">
        <v>110</v>
      </c>
      <c r="D39" s="167">
        <f t="shared" si="1"/>
        <v>1275000</v>
      </c>
      <c r="E39" s="167">
        <v>1275000</v>
      </c>
      <c r="F39" s="143"/>
    </row>
    <row r="40" s="59" customFormat="1" ht="31.5" customHeight="1" spans="1:6">
      <c r="A40" s="111">
        <v>2050201</v>
      </c>
      <c r="B40" s="111" t="s">
        <v>106</v>
      </c>
      <c r="C40" s="111" t="s">
        <v>111</v>
      </c>
      <c r="D40" s="167">
        <f t="shared" si="1"/>
        <v>1817000</v>
      </c>
      <c r="E40" s="167">
        <v>1817000</v>
      </c>
      <c r="F40" s="143"/>
    </row>
    <row r="41" s="59" customFormat="1" ht="31.5" customHeight="1" spans="1:6">
      <c r="A41" s="111">
        <v>2050201</v>
      </c>
      <c r="B41" s="111" t="s">
        <v>106</v>
      </c>
      <c r="C41" s="111" t="s">
        <v>112</v>
      </c>
      <c r="D41" s="167">
        <f t="shared" si="1"/>
        <v>1196000</v>
      </c>
      <c r="E41" s="167">
        <v>1196000</v>
      </c>
      <c r="F41" s="143"/>
    </row>
    <row r="42" s="59" customFormat="1" ht="31.5" customHeight="1" spans="1:6">
      <c r="A42" s="111" t="s">
        <v>113</v>
      </c>
      <c r="B42" s="111" t="s">
        <v>114</v>
      </c>
      <c r="C42" s="111" t="s">
        <v>115</v>
      </c>
      <c r="D42" s="167">
        <f t="shared" si="1"/>
        <v>150000</v>
      </c>
      <c r="E42" s="167">
        <v>150000</v>
      </c>
      <c r="F42" s="143"/>
    </row>
    <row r="43" s="59" customFormat="1" ht="31.5" customHeight="1" spans="1:6">
      <c r="A43" s="111" t="s">
        <v>105</v>
      </c>
      <c r="B43" s="111" t="s">
        <v>106</v>
      </c>
      <c r="C43" s="111" t="s">
        <v>116</v>
      </c>
      <c r="D43" s="167">
        <f t="shared" si="1"/>
        <v>650000</v>
      </c>
      <c r="E43" s="167">
        <v>650000</v>
      </c>
      <c r="F43" s="143"/>
    </row>
    <row r="44" s="59" customFormat="1" ht="31.5" customHeight="1" spans="1:6">
      <c r="A44" s="155" t="s">
        <v>105</v>
      </c>
      <c r="B44" s="155" t="s">
        <v>106</v>
      </c>
      <c r="C44" s="155" t="s">
        <v>117</v>
      </c>
      <c r="D44" s="167">
        <f t="shared" si="1"/>
        <v>170000</v>
      </c>
      <c r="E44" s="167">
        <v>170000</v>
      </c>
      <c r="F44" s="143"/>
    </row>
    <row r="45" s="59" customFormat="1" ht="31.5" customHeight="1" spans="1:6">
      <c r="A45" s="111" t="s">
        <v>105</v>
      </c>
      <c r="B45" s="111" t="s">
        <v>106</v>
      </c>
      <c r="C45" s="111" t="s">
        <v>118</v>
      </c>
      <c r="D45" s="167">
        <f t="shared" si="1"/>
        <v>814700</v>
      </c>
      <c r="E45" s="167">
        <v>814700</v>
      </c>
      <c r="F45" s="143"/>
    </row>
    <row r="46" s="59" customFormat="1" ht="31.5" customHeight="1" spans="1:6">
      <c r="A46" s="111" t="s">
        <v>105</v>
      </c>
      <c r="B46" s="111" t="s">
        <v>106</v>
      </c>
      <c r="C46" s="111" t="s">
        <v>119</v>
      </c>
      <c r="D46" s="167">
        <f t="shared" si="1"/>
        <v>1200000</v>
      </c>
      <c r="E46" s="167">
        <v>1200000</v>
      </c>
      <c r="F46" s="143"/>
    </row>
    <row r="47" s="59" customFormat="1" ht="31.5" customHeight="1" spans="1:6">
      <c r="A47" s="111" t="s">
        <v>105</v>
      </c>
      <c r="B47" s="111" t="s">
        <v>106</v>
      </c>
      <c r="C47" s="111" t="s">
        <v>120</v>
      </c>
      <c r="D47" s="167">
        <f t="shared" si="1"/>
        <v>518960</v>
      </c>
      <c r="E47" s="167">
        <v>518960</v>
      </c>
      <c r="F47" s="143"/>
    </row>
    <row r="48" s="59" customFormat="1" ht="31.5" customHeight="1" spans="1:6">
      <c r="A48" s="111" t="s">
        <v>105</v>
      </c>
      <c r="B48" s="111" t="s">
        <v>106</v>
      </c>
      <c r="C48" s="111" t="s">
        <v>121</v>
      </c>
      <c r="D48" s="167">
        <f t="shared" si="1"/>
        <v>730500</v>
      </c>
      <c r="E48" s="167">
        <v>730500</v>
      </c>
      <c r="F48" s="143"/>
    </row>
    <row r="49" s="59" customFormat="1" ht="31.5" customHeight="1" spans="1:6">
      <c r="A49" s="111" t="s">
        <v>105</v>
      </c>
      <c r="B49" s="111" t="s">
        <v>106</v>
      </c>
      <c r="C49" s="111" t="s">
        <v>122</v>
      </c>
      <c r="D49" s="167">
        <f t="shared" si="1"/>
        <v>180000</v>
      </c>
      <c r="E49" s="167">
        <v>180000</v>
      </c>
      <c r="F49" s="143"/>
    </row>
    <row r="50" s="59" customFormat="1" ht="31.5" customHeight="1" spans="1:6">
      <c r="A50" s="155" t="s">
        <v>105</v>
      </c>
      <c r="B50" s="155" t="s">
        <v>106</v>
      </c>
      <c r="C50" s="155" t="s">
        <v>123</v>
      </c>
      <c r="D50" s="167">
        <f t="shared" si="1"/>
        <v>500000</v>
      </c>
      <c r="E50" s="167">
        <v>500000</v>
      </c>
      <c r="F50" s="143"/>
    </row>
    <row r="51" s="59" customFormat="1" ht="31.5" customHeight="1" spans="1:6">
      <c r="A51" s="111" t="s">
        <v>105</v>
      </c>
      <c r="B51" s="111" t="s">
        <v>106</v>
      </c>
      <c r="C51" s="111" t="s">
        <v>124</v>
      </c>
      <c r="D51" s="167">
        <f t="shared" si="1"/>
        <v>700000</v>
      </c>
      <c r="E51" s="167">
        <v>700000</v>
      </c>
      <c r="F51" s="143"/>
    </row>
    <row r="52" s="59" customFormat="1" ht="31.5" customHeight="1" spans="1:6">
      <c r="A52" s="111" t="s">
        <v>105</v>
      </c>
      <c r="B52" s="111" t="s">
        <v>106</v>
      </c>
      <c r="C52" s="111" t="s">
        <v>125</v>
      </c>
      <c r="D52" s="167">
        <f t="shared" si="1"/>
        <v>45000</v>
      </c>
      <c r="E52" s="167">
        <v>45000</v>
      </c>
      <c r="F52" s="143"/>
    </row>
    <row r="53" s="59" customFormat="1" ht="31.5" customHeight="1" spans="1:6">
      <c r="A53" s="111" t="s">
        <v>105</v>
      </c>
      <c r="B53" s="111" t="s">
        <v>106</v>
      </c>
      <c r="C53" s="111" t="s">
        <v>126</v>
      </c>
      <c r="D53" s="167">
        <f t="shared" si="1"/>
        <v>180000</v>
      </c>
      <c r="E53" s="167">
        <v>180000</v>
      </c>
      <c r="F53" s="143"/>
    </row>
    <row r="54" s="59" customFormat="1" ht="31.5" customHeight="1" spans="1:6">
      <c r="A54" s="111" t="s">
        <v>105</v>
      </c>
      <c r="B54" s="111" t="s">
        <v>106</v>
      </c>
      <c r="C54" s="111" t="s">
        <v>127</v>
      </c>
      <c r="D54" s="167">
        <f t="shared" si="1"/>
        <v>120000</v>
      </c>
      <c r="E54" s="167">
        <v>120000</v>
      </c>
      <c r="F54" s="143"/>
    </row>
    <row r="55" s="59" customFormat="1" ht="31.5" customHeight="1" spans="1:6">
      <c r="A55" s="111" t="s">
        <v>105</v>
      </c>
      <c r="B55" s="111" t="s">
        <v>106</v>
      </c>
      <c r="C55" s="111" t="s">
        <v>128</v>
      </c>
      <c r="D55" s="167">
        <f t="shared" si="1"/>
        <v>500000</v>
      </c>
      <c r="E55" s="167">
        <v>500000</v>
      </c>
      <c r="F55" s="143"/>
    </row>
    <row r="56" s="59" customFormat="1" ht="31.5" customHeight="1" spans="1:6">
      <c r="A56" s="157">
        <v>2050201</v>
      </c>
      <c r="B56" s="157" t="s">
        <v>106</v>
      </c>
      <c r="C56" s="157" t="s">
        <v>129</v>
      </c>
      <c r="D56" s="167">
        <f t="shared" si="1"/>
        <v>50000</v>
      </c>
      <c r="E56" s="167">
        <v>50000</v>
      </c>
      <c r="F56" s="143"/>
    </row>
    <row r="57" s="59" customFormat="1" ht="31.5" customHeight="1" spans="1:6">
      <c r="A57" s="111" t="s">
        <v>105</v>
      </c>
      <c r="B57" s="111" t="s">
        <v>106</v>
      </c>
      <c r="C57" s="111" t="s">
        <v>130</v>
      </c>
      <c r="D57" s="167">
        <f t="shared" si="1"/>
        <v>570000</v>
      </c>
      <c r="E57" s="167">
        <v>570000</v>
      </c>
      <c r="F57" s="143"/>
    </row>
    <row r="58" s="59" customFormat="1" ht="31.5" customHeight="1" spans="1:6">
      <c r="A58" s="152" t="s">
        <v>105</v>
      </c>
      <c r="B58" s="152" t="s">
        <v>106</v>
      </c>
      <c r="C58" s="152" t="s">
        <v>131</v>
      </c>
      <c r="D58" s="167">
        <f t="shared" si="1"/>
        <v>780000</v>
      </c>
      <c r="E58" s="167">
        <v>780000</v>
      </c>
      <c r="F58" s="143"/>
    </row>
    <row r="59" s="59" customFormat="1" ht="31.5" customHeight="1" spans="1:6">
      <c r="A59" s="152" t="s">
        <v>132</v>
      </c>
      <c r="B59" s="152" t="s">
        <v>133</v>
      </c>
      <c r="C59" s="152" t="s">
        <v>134</v>
      </c>
      <c r="D59" s="167">
        <f t="shared" si="1"/>
        <v>47000</v>
      </c>
      <c r="E59" s="167">
        <v>47000</v>
      </c>
      <c r="F59" s="143"/>
    </row>
  </sheetData>
  <mergeCells count="6">
    <mergeCell ref="A1:F1"/>
    <mergeCell ref="A2:D2"/>
    <mergeCell ref="A3:C3"/>
    <mergeCell ref="D3:D4"/>
    <mergeCell ref="E3:E4"/>
    <mergeCell ref="F3:F4"/>
  </mergeCells>
  <conditionalFormatting sqref="F52:F53 F35:F40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topLeftCell="A4" workbookViewId="0">
      <selection activeCell="E11" sqref="E11"/>
    </sheetView>
  </sheetViews>
  <sheetFormatPr defaultColWidth="9.12222222222222" defaultRowHeight="12.75" customHeight="1"/>
  <cols>
    <col min="1" max="1" width="17.3777777777778" customWidth="1"/>
    <col min="2" max="2" width="14.1222222222222" customWidth="1"/>
    <col min="3" max="3" width="30.8777777777778" customWidth="1"/>
    <col min="4" max="4" width="13" customWidth="1"/>
    <col min="5" max="5" width="13.6222222222222" customWidth="1"/>
    <col min="6" max="6" width="12.1222222222222" customWidth="1"/>
  </cols>
  <sheetData>
    <row r="1" ht="22.5" customHeight="1" spans="1:6">
      <c r="A1" s="60" t="s">
        <v>135</v>
      </c>
      <c r="B1" s="60"/>
      <c r="C1" s="60"/>
      <c r="D1" s="60"/>
      <c r="E1" s="60"/>
      <c r="F1" s="60"/>
    </row>
    <row r="2" ht="24" customHeight="1" spans="1:6">
      <c r="A2" s="80" t="str">
        <f>(部门基本情况表!A2)</f>
        <v>编报单位：万荣县教育局</v>
      </c>
      <c r="B2" s="80"/>
      <c r="C2" s="80"/>
      <c r="F2" s="49" t="s">
        <v>28</v>
      </c>
    </row>
    <row r="3" ht="20.25" customHeight="1" spans="1:6">
      <c r="A3" s="158" t="s">
        <v>136</v>
      </c>
      <c r="B3" s="159"/>
      <c r="C3" s="160" t="s">
        <v>137</v>
      </c>
      <c r="D3" s="40"/>
      <c r="E3" s="40"/>
      <c r="F3" s="41"/>
    </row>
    <row r="4" ht="18.75" customHeight="1" spans="1:6">
      <c r="A4" s="82" t="s">
        <v>138</v>
      </c>
      <c r="B4" s="84" t="s">
        <v>139</v>
      </c>
      <c r="C4" s="82" t="s">
        <v>140</v>
      </c>
      <c r="D4" s="160" t="s">
        <v>141</v>
      </c>
      <c r="E4" s="40"/>
      <c r="F4" s="41"/>
    </row>
    <row r="5" ht="24" customHeight="1" spans="1:6">
      <c r="A5" s="82"/>
      <c r="B5" s="161"/>
      <c r="C5" s="82"/>
      <c r="D5" s="20" t="s">
        <v>142</v>
      </c>
      <c r="E5" s="20" t="s">
        <v>72</v>
      </c>
      <c r="F5" s="22" t="s">
        <v>143</v>
      </c>
    </row>
    <row r="6" ht="20.25" customHeight="1" spans="1:6">
      <c r="A6" s="162" t="s">
        <v>33</v>
      </c>
      <c r="B6" s="163">
        <f>SUM(B7:B8)</f>
        <v>444031813.9</v>
      </c>
      <c r="C6" s="164" t="s">
        <v>34</v>
      </c>
      <c r="D6" s="165">
        <f>SUM(E6:F6)</f>
        <v>0</v>
      </c>
      <c r="E6" s="165"/>
      <c r="F6" s="163">
        <v>0</v>
      </c>
    </row>
    <row r="7" ht="22.5" customHeight="1" spans="1:7">
      <c r="A7" s="166" t="s">
        <v>35</v>
      </c>
      <c r="B7" s="165">
        <f>SUM('一般公共预算财政拨款支出表（六）'!D5)</f>
        <v>420683653.9</v>
      </c>
      <c r="C7" s="164" t="s">
        <v>36</v>
      </c>
      <c r="D7" s="165">
        <f t="shared" ref="D7:D33" si="0">SUM(E7:F7)</f>
        <v>0</v>
      </c>
      <c r="E7" s="167"/>
      <c r="F7" s="165">
        <v>0</v>
      </c>
      <c r="G7" s="59"/>
    </row>
    <row r="8" ht="23.25" customHeight="1" spans="1:7">
      <c r="A8" s="166" t="s">
        <v>144</v>
      </c>
      <c r="B8" s="168">
        <f>SUM('纳入财政专户管理的事业收入支出表（五）'!D5)</f>
        <v>23348160</v>
      </c>
      <c r="C8" s="164" t="s">
        <v>38</v>
      </c>
      <c r="D8" s="165">
        <f t="shared" si="0"/>
        <v>0</v>
      </c>
      <c r="E8" s="169"/>
      <c r="F8" s="170">
        <v>0</v>
      </c>
      <c r="G8" s="59"/>
    </row>
    <row r="9" ht="20.25" customHeight="1" spans="1:8">
      <c r="A9" s="162" t="s">
        <v>39</v>
      </c>
      <c r="B9" s="171">
        <f>SUM('政府性基金预算支出表（十）'!C5)</f>
        <v>0</v>
      </c>
      <c r="C9" s="164" t="s">
        <v>40</v>
      </c>
      <c r="D9" s="165">
        <f t="shared" si="0"/>
        <v>0</v>
      </c>
      <c r="E9" s="165"/>
      <c r="F9" s="165">
        <v>0</v>
      </c>
      <c r="G9" s="59"/>
      <c r="H9" s="59"/>
    </row>
    <row r="10" ht="20" customHeight="1" spans="1:8">
      <c r="A10" s="88"/>
      <c r="B10" s="171"/>
      <c r="C10" s="164" t="s">
        <v>42</v>
      </c>
      <c r="D10" s="165">
        <f t="shared" si="0"/>
        <v>343445671.95</v>
      </c>
      <c r="E10" s="165">
        <v>343445671.95</v>
      </c>
      <c r="F10" s="165"/>
      <c r="G10" s="59"/>
      <c r="H10" s="59"/>
    </row>
    <row r="11" ht="20" customHeight="1" spans="1:9">
      <c r="A11" s="88"/>
      <c r="B11" s="171"/>
      <c r="C11" s="164" t="s">
        <v>44</v>
      </c>
      <c r="D11" s="165">
        <f t="shared" si="0"/>
        <v>0</v>
      </c>
      <c r="E11" s="165"/>
      <c r="F11" s="165">
        <v>0</v>
      </c>
      <c r="G11" s="59"/>
      <c r="H11" s="59"/>
      <c r="I11" s="59"/>
    </row>
    <row r="12" ht="20" customHeight="1" spans="1:10">
      <c r="A12" s="88"/>
      <c r="B12" s="172"/>
      <c r="C12" s="56" t="s">
        <v>45</v>
      </c>
      <c r="D12" s="165">
        <f t="shared" si="0"/>
        <v>0</v>
      </c>
      <c r="E12" s="165"/>
      <c r="F12" s="165">
        <v>0</v>
      </c>
      <c r="G12" s="59"/>
      <c r="H12" s="59"/>
      <c r="I12" s="59"/>
      <c r="J12" s="59"/>
    </row>
    <row r="13" ht="20" customHeight="1" spans="1:10">
      <c r="A13" s="88"/>
      <c r="B13" s="172"/>
      <c r="C13" s="164" t="s">
        <v>46</v>
      </c>
      <c r="D13" s="165">
        <f t="shared" si="0"/>
        <v>50720026.76</v>
      </c>
      <c r="E13" s="169">
        <v>50720026.76</v>
      </c>
      <c r="F13" s="165">
        <v>0</v>
      </c>
      <c r="G13" s="59"/>
      <c r="H13" s="59"/>
      <c r="I13" s="59"/>
      <c r="J13" s="59"/>
    </row>
    <row r="14" ht="20" customHeight="1" spans="1:9">
      <c r="A14" s="88"/>
      <c r="B14" s="172"/>
      <c r="C14" s="164" t="s">
        <v>47</v>
      </c>
      <c r="D14" s="165">
        <f t="shared" si="0"/>
        <v>0</v>
      </c>
      <c r="E14" s="165"/>
      <c r="F14" s="165">
        <v>0</v>
      </c>
      <c r="G14" s="59"/>
      <c r="H14" s="59"/>
      <c r="I14" s="59"/>
    </row>
    <row r="15" ht="20" customHeight="1" spans="1:10">
      <c r="A15" s="88"/>
      <c r="B15" s="172"/>
      <c r="C15" s="56" t="s">
        <v>48</v>
      </c>
      <c r="D15" s="165">
        <f t="shared" si="0"/>
        <v>18617786.87</v>
      </c>
      <c r="E15" s="165">
        <v>18617786.87</v>
      </c>
      <c r="F15" s="165">
        <v>0</v>
      </c>
      <c r="G15" s="59"/>
      <c r="H15" s="59"/>
      <c r="I15" s="59"/>
      <c r="J15" s="59"/>
    </row>
    <row r="16" ht="20" customHeight="1" spans="1:8">
      <c r="A16" s="88"/>
      <c r="B16" s="172"/>
      <c r="C16" s="164" t="s">
        <v>49</v>
      </c>
      <c r="D16" s="165">
        <f t="shared" si="0"/>
        <v>0</v>
      </c>
      <c r="E16" s="165"/>
      <c r="F16" s="165">
        <v>0</v>
      </c>
      <c r="G16" s="59"/>
      <c r="H16" s="59"/>
    </row>
    <row r="17" ht="20" customHeight="1" spans="1:10">
      <c r="A17" s="88"/>
      <c r="B17" s="172"/>
      <c r="C17" s="164" t="s">
        <v>50</v>
      </c>
      <c r="D17" s="165">
        <f t="shared" si="0"/>
        <v>0</v>
      </c>
      <c r="E17" s="165"/>
      <c r="F17" s="165">
        <v>0</v>
      </c>
      <c r="G17" s="59"/>
      <c r="H17" s="59"/>
      <c r="I17" s="59"/>
      <c r="J17" s="59"/>
    </row>
    <row r="18" ht="20" customHeight="1" spans="1:10">
      <c r="A18" s="88"/>
      <c r="B18" s="172"/>
      <c r="C18" s="164" t="s">
        <v>51</v>
      </c>
      <c r="D18" s="165">
        <f t="shared" si="0"/>
        <v>0</v>
      </c>
      <c r="E18" s="165"/>
      <c r="F18" s="165">
        <v>0</v>
      </c>
      <c r="G18" s="59"/>
      <c r="H18" s="59"/>
      <c r="I18" s="59"/>
      <c r="J18" s="59"/>
    </row>
    <row r="19" ht="20" customHeight="1" spans="1:14">
      <c r="A19" s="88"/>
      <c r="B19" s="172"/>
      <c r="C19" s="164" t="s">
        <v>52</v>
      </c>
      <c r="D19" s="165">
        <f t="shared" si="0"/>
        <v>0</v>
      </c>
      <c r="E19" s="165"/>
      <c r="F19" s="165">
        <v>0</v>
      </c>
      <c r="G19" s="59"/>
      <c r="H19" s="59"/>
      <c r="I19" s="59"/>
      <c r="J19" s="59"/>
      <c r="K19" s="59"/>
      <c r="L19" s="59"/>
      <c r="N19" s="59"/>
    </row>
    <row r="20" ht="20" customHeight="1" spans="1:14">
      <c r="A20" s="88"/>
      <c r="B20" s="172"/>
      <c r="C20" s="164" t="s">
        <v>53</v>
      </c>
      <c r="D20" s="165">
        <f t="shared" si="0"/>
        <v>0</v>
      </c>
      <c r="E20" s="165"/>
      <c r="F20" s="165">
        <v>0</v>
      </c>
      <c r="G20" s="59"/>
      <c r="H20" s="59"/>
      <c r="I20" s="59"/>
      <c r="J20" s="59"/>
      <c r="K20" s="59"/>
      <c r="L20" s="59"/>
      <c r="M20" s="59"/>
      <c r="N20" s="59"/>
    </row>
    <row r="21" ht="20" customHeight="1" spans="1:13">
      <c r="A21" s="88"/>
      <c r="B21" s="172"/>
      <c r="C21" s="164" t="s">
        <v>54</v>
      </c>
      <c r="D21" s="165">
        <f t="shared" si="0"/>
        <v>0</v>
      </c>
      <c r="E21" s="165"/>
      <c r="F21" s="165">
        <v>0</v>
      </c>
      <c r="G21" s="59"/>
      <c r="H21" s="59"/>
      <c r="I21" s="59"/>
      <c r="J21" s="59"/>
      <c r="K21" s="59"/>
      <c r="L21" s="59"/>
      <c r="M21" s="59"/>
    </row>
    <row r="22" ht="20" customHeight="1" spans="1:11">
      <c r="A22" s="88"/>
      <c r="B22" s="172"/>
      <c r="C22" s="164" t="s">
        <v>55</v>
      </c>
      <c r="D22" s="165">
        <f t="shared" si="0"/>
        <v>0</v>
      </c>
      <c r="E22" s="165"/>
      <c r="F22" s="165">
        <v>0</v>
      </c>
      <c r="G22" s="59"/>
      <c r="H22" s="59"/>
      <c r="I22" s="59"/>
      <c r="J22" s="59"/>
      <c r="K22" s="59"/>
    </row>
    <row r="23" ht="20" customHeight="1" spans="1:8">
      <c r="A23" s="88"/>
      <c r="B23" s="172"/>
      <c r="C23" s="164" t="s">
        <v>56</v>
      </c>
      <c r="D23" s="165">
        <f t="shared" si="0"/>
        <v>0</v>
      </c>
      <c r="E23" s="165"/>
      <c r="F23" s="165">
        <v>0</v>
      </c>
      <c r="G23" s="59"/>
      <c r="H23" s="59"/>
    </row>
    <row r="24" ht="20" customHeight="1" spans="1:8">
      <c r="A24" s="88"/>
      <c r="B24" s="172"/>
      <c r="C24" s="56" t="s">
        <v>57</v>
      </c>
      <c r="D24" s="165">
        <f t="shared" si="0"/>
        <v>0</v>
      </c>
      <c r="E24" s="165"/>
      <c r="F24" s="165">
        <v>0</v>
      </c>
      <c r="G24" s="59"/>
      <c r="H24" s="59"/>
    </row>
    <row r="25" ht="20" customHeight="1" spans="1:11">
      <c r="A25" s="88"/>
      <c r="B25" s="172"/>
      <c r="C25" s="164" t="s">
        <v>58</v>
      </c>
      <c r="D25" s="165">
        <f t="shared" si="0"/>
        <v>31248328.32</v>
      </c>
      <c r="E25" s="165">
        <v>31248328.32</v>
      </c>
      <c r="F25" s="165">
        <v>0</v>
      </c>
      <c r="G25" s="59"/>
      <c r="H25" s="59"/>
      <c r="I25" s="59"/>
      <c r="J25" s="59"/>
      <c r="K25" s="59"/>
    </row>
    <row r="26" ht="20" customHeight="1" spans="1:10">
      <c r="A26" s="88"/>
      <c r="B26" s="172"/>
      <c r="C26" s="164" t="s">
        <v>59</v>
      </c>
      <c r="D26" s="165">
        <f t="shared" si="0"/>
        <v>0</v>
      </c>
      <c r="E26" s="165"/>
      <c r="F26" s="165">
        <v>0</v>
      </c>
      <c r="G26" s="59"/>
      <c r="H26" s="59"/>
      <c r="I26" s="59"/>
      <c r="J26" s="59"/>
    </row>
    <row r="27" ht="20" customHeight="1" spans="1:10">
      <c r="A27" s="88"/>
      <c r="B27" s="172"/>
      <c r="C27" s="173" t="s">
        <v>60</v>
      </c>
      <c r="D27" s="165">
        <f t="shared" si="0"/>
        <v>0</v>
      </c>
      <c r="E27" s="165"/>
      <c r="F27" s="165">
        <v>0</v>
      </c>
      <c r="G27" s="59"/>
      <c r="H27" s="59"/>
      <c r="I27" s="59"/>
      <c r="J27" s="59"/>
    </row>
    <row r="28" ht="20" customHeight="1" spans="1:10">
      <c r="A28" s="88"/>
      <c r="B28" s="172"/>
      <c r="C28" s="164" t="s">
        <v>61</v>
      </c>
      <c r="D28" s="165">
        <f t="shared" si="0"/>
        <v>0</v>
      </c>
      <c r="E28" s="165"/>
      <c r="F28" s="165">
        <v>0</v>
      </c>
      <c r="G28" s="59"/>
      <c r="J28" s="59"/>
    </row>
    <row r="29" ht="20" customHeight="1" spans="1:9">
      <c r="A29" s="88"/>
      <c r="B29" s="172"/>
      <c r="C29" s="164" t="s">
        <v>62</v>
      </c>
      <c r="D29" s="165">
        <f t="shared" si="0"/>
        <v>0</v>
      </c>
      <c r="E29" s="165">
        <v>0</v>
      </c>
      <c r="F29" s="165">
        <v>0</v>
      </c>
      <c r="G29" s="59"/>
      <c r="H29" s="59"/>
      <c r="I29" s="59"/>
    </row>
    <row r="30" ht="20" customHeight="1" spans="1:12">
      <c r="A30" s="88"/>
      <c r="B30" s="172"/>
      <c r="C30" s="164" t="s">
        <v>63</v>
      </c>
      <c r="D30" s="165">
        <f t="shared" si="0"/>
        <v>0</v>
      </c>
      <c r="E30" s="165">
        <v>0</v>
      </c>
      <c r="F30" s="165">
        <v>0</v>
      </c>
      <c r="G30" s="59"/>
      <c r="H30" s="59"/>
      <c r="I30" s="59"/>
      <c r="J30" s="59"/>
      <c r="K30" s="59"/>
      <c r="L30" s="59"/>
    </row>
    <row r="31" ht="20" customHeight="1" spans="1:11">
      <c r="A31" s="88"/>
      <c r="B31" s="172"/>
      <c r="C31" s="164" t="s">
        <v>64</v>
      </c>
      <c r="D31" s="165">
        <f t="shared" si="0"/>
        <v>0</v>
      </c>
      <c r="E31" s="165">
        <v>0</v>
      </c>
      <c r="F31" s="165">
        <v>0</v>
      </c>
      <c r="G31" s="59"/>
      <c r="H31" s="59"/>
      <c r="I31" s="59"/>
      <c r="J31" s="59"/>
      <c r="K31" s="59"/>
    </row>
    <row r="32" ht="20" customHeight="1" spans="1:9">
      <c r="A32" s="88"/>
      <c r="B32" s="172"/>
      <c r="C32" s="173" t="s">
        <v>65</v>
      </c>
      <c r="D32" s="165">
        <f t="shared" si="0"/>
        <v>0</v>
      </c>
      <c r="E32" s="165">
        <v>0</v>
      </c>
      <c r="F32" s="165">
        <v>0</v>
      </c>
      <c r="G32" s="59"/>
      <c r="H32" s="59"/>
      <c r="I32" s="59"/>
    </row>
    <row r="33" ht="20" customHeight="1" spans="1:7">
      <c r="A33" s="88"/>
      <c r="B33" s="172"/>
      <c r="C33" s="173" t="s">
        <v>66</v>
      </c>
      <c r="D33" s="165">
        <f t="shared" si="0"/>
        <v>0</v>
      </c>
      <c r="E33" s="165">
        <v>0</v>
      </c>
      <c r="F33" s="165">
        <v>0</v>
      </c>
      <c r="G33" s="59"/>
    </row>
    <row r="34" ht="20" customHeight="1" spans="1:6">
      <c r="A34" s="20" t="s">
        <v>67</v>
      </c>
      <c r="B34" s="174">
        <f>SUM(B6,B9)</f>
        <v>444031813.9</v>
      </c>
      <c r="C34" s="51" t="s">
        <v>68</v>
      </c>
      <c r="D34" s="165">
        <f t="shared" ref="D34:F34" si="1">SUM(D6:D33)</f>
        <v>444031813.9</v>
      </c>
      <c r="E34" s="165">
        <f t="shared" si="1"/>
        <v>444031813.9</v>
      </c>
      <c r="F34" s="165">
        <f t="shared" si="1"/>
        <v>0</v>
      </c>
    </row>
    <row r="35" customHeight="1" spans="2:3">
      <c r="B35" s="59"/>
      <c r="C35" s="59"/>
    </row>
    <row r="36" customHeight="1" spans="2:2">
      <c r="B36" s="59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showZeros="0" topLeftCell="A3" workbookViewId="0">
      <selection activeCell="E15" sqref="E9:E13 E15:E30"/>
    </sheetView>
  </sheetViews>
  <sheetFormatPr defaultColWidth="9.12222222222222" defaultRowHeight="12.75" customHeight="1" outlineLevelCol="5"/>
  <cols>
    <col min="1" max="1" width="12" style="59" customWidth="1"/>
    <col min="2" max="2" width="17" style="59" customWidth="1"/>
    <col min="3" max="3" width="24.5" style="59" customWidth="1"/>
    <col min="4" max="4" width="16.3777777777778" style="59" customWidth="1"/>
    <col min="5" max="5" width="15.6222222222222" style="59" customWidth="1"/>
    <col min="6" max="6" width="14.8777777777778" style="59" customWidth="1"/>
    <col min="7" max="16384" width="9.12222222222222" style="59"/>
  </cols>
  <sheetData>
    <row r="1" ht="37.5" customHeight="1" spans="1:6">
      <c r="A1" s="60" t="s">
        <v>145</v>
      </c>
      <c r="B1" s="60"/>
      <c r="C1" s="60"/>
      <c r="D1" s="60"/>
      <c r="E1" s="60"/>
      <c r="F1" s="60"/>
    </row>
    <row r="2" ht="25.5" customHeight="1" spans="1:6">
      <c r="A2" s="80" t="str">
        <f>(部门基本情况表!A2)</f>
        <v>编报单位：万荣县教育局</v>
      </c>
      <c r="B2" s="80"/>
      <c r="C2" s="80"/>
      <c r="F2" s="151" t="s">
        <v>28</v>
      </c>
    </row>
    <row r="3" ht="31.5" customHeight="1" spans="1:6">
      <c r="A3" s="66" t="s">
        <v>146</v>
      </c>
      <c r="B3" s="63"/>
      <c r="C3" s="67"/>
      <c r="D3" s="82" t="s">
        <v>96</v>
      </c>
      <c r="E3" s="82" t="s">
        <v>97</v>
      </c>
      <c r="F3" s="82" t="s">
        <v>98</v>
      </c>
    </row>
    <row r="4" ht="34.5" customHeight="1" spans="1:6">
      <c r="A4" s="51" t="s">
        <v>75</v>
      </c>
      <c r="B4" s="51" t="s">
        <v>76</v>
      </c>
      <c r="C4" s="64" t="s">
        <v>147</v>
      </c>
      <c r="D4" s="82"/>
      <c r="E4" s="82"/>
      <c r="F4" s="82"/>
    </row>
    <row r="5" ht="31.5" customHeight="1" spans="1:6">
      <c r="A5" s="154"/>
      <c r="B5" s="152"/>
      <c r="C5" s="153" t="s">
        <v>26</v>
      </c>
      <c r="D5" s="143">
        <f>SUM(E5:F5)</f>
        <v>23348160</v>
      </c>
      <c r="E5" s="143">
        <f>SUM(E6:E31)</f>
        <v>23348160</v>
      </c>
      <c r="F5" s="143">
        <f>SUM(F6:F31)</f>
        <v>0</v>
      </c>
    </row>
    <row r="6" ht="31.5" customHeight="1" spans="1:6">
      <c r="A6" s="111" t="s">
        <v>100</v>
      </c>
      <c r="B6" s="111" t="s">
        <v>101</v>
      </c>
      <c r="C6" s="111" t="s">
        <v>102</v>
      </c>
      <c r="D6" s="143">
        <f t="shared" ref="D6:D31" si="0">SUM(E6:F6)</f>
        <v>400000</v>
      </c>
      <c r="E6" s="143">
        <v>400000</v>
      </c>
      <c r="F6" s="143"/>
    </row>
    <row r="7" ht="31.5" customHeight="1" spans="1:6">
      <c r="A7" s="111" t="s">
        <v>100</v>
      </c>
      <c r="B7" s="111" t="s">
        <v>101</v>
      </c>
      <c r="C7" s="111" t="s">
        <v>103</v>
      </c>
      <c r="D7" s="143">
        <f t="shared" si="0"/>
        <v>5670000</v>
      </c>
      <c r="E7" s="143">
        <v>5670000</v>
      </c>
      <c r="F7" s="143"/>
    </row>
    <row r="8" ht="31.5" customHeight="1" spans="1:6">
      <c r="A8" s="111" t="s">
        <v>100</v>
      </c>
      <c r="B8" s="111" t="s">
        <v>101</v>
      </c>
      <c r="C8" s="111" t="s">
        <v>104</v>
      </c>
      <c r="D8" s="143">
        <f t="shared" si="0"/>
        <v>2600000</v>
      </c>
      <c r="E8" s="143">
        <v>2600000</v>
      </c>
      <c r="F8" s="143"/>
    </row>
    <row r="9" ht="31.5" customHeight="1" spans="1:6">
      <c r="A9" s="111" t="s">
        <v>105</v>
      </c>
      <c r="B9" s="111" t="s">
        <v>106</v>
      </c>
      <c r="C9" s="111" t="s">
        <v>107</v>
      </c>
      <c r="D9" s="143">
        <f t="shared" si="0"/>
        <v>989000</v>
      </c>
      <c r="E9" s="143">
        <v>989000</v>
      </c>
      <c r="F9" s="143"/>
    </row>
    <row r="10" ht="31.5" customHeight="1" spans="1:6">
      <c r="A10" s="111">
        <v>2050201</v>
      </c>
      <c r="B10" s="111" t="s">
        <v>106</v>
      </c>
      <c r="C10" s="111" t="s">
        <v>108</v>
      </c>
      <c r="D10" s="143">
        <f t="shared" si="0"/>
        <v>1495000</v>
      </c>
      <c r="E10" s="143">
        <v>1495000</v>
      </c>
      <c r="F10" s="143"/>
    </row>
    <row r="11" ht="31.5" customHeight="1" spans="1:6">
      <c r="A11" s="112" t="s">
        <v>109</v>
      </c>
      <c r="B11" s="112" t="s">
        <v>106</v>
      </c>
      <c r="C11" s="111" t="s">
        <v>110</v>
      </c>
      <c r="D11" s="143">
        <f t="shared" si="0"/>
        <v>1275000</v>
      </c>
      <c r="E11" s="143">
        <v>1275000</v>
      </c>
      <c r="F11" s="143"/>
    </row>
    <row r="12" ht="31.5" customHeight="1" spans="1:6">
      <c r="A12" s="111">
        <v>2050201</v>
      </c>
      <c r="B12" s="111" t="s">
        <v>106</v>
      </c>
      <c r="C12" s="111" t="s">
        <v>111</v>
      </c>
      <c r="D12" s="143">
        <f t="shared" si="0"/>
        <v>1817000</v>
      </c>
      <c r="E12" s="143">
        <v>1817000</v>
      </c>
      <c r="F12" s="143"/>
    </row>
    <row r="13" ht="31.5" customHeight="1" spans="1:6">
      <c r="A13" s="111">
        <v>2050201</v>
      </c>
      <c r="B13" s="111" t="s">
        <v>106</v>
      </c>
      <c r="C13" s="111" t="s">
        <v>112</v>
      </c>
      <c r="D13" s="143">
        <f t="shared" si="0"/>
        <v>1196000</v>
      </c>
      <c r="E13" s="143">
        <v>1196000</v>
      </c>
      <c r="F13" s="143"/>
    </row>
    <row r="14" ht="31.5" customHeight="1" spans="1:6">
      <c r="A14" s="111" t="s">
        <v>113</v>
      </c>
      <c r="B14" s="111" t="s">
        <v>114</v>
      </c>
      <c r="C14" s="111" t="s">
        <v>115</v>
      </c>
      <c r="D14" s="143">
        <f t="shared" si="0"/>
        <v>150000</v>
      </c>
      <c r="E14" s="143">
        <v>150000</v>
      </c>
      <c r="F14" s="143"/>
    </row>
    <row r="15" ht="31.5" customHeight="1" spans="1:6">
      <c r="A15" s="111" t="s">
        <v>105</v>
      </c>
      <c r="B15" s="111" t="s">
        <v>106</v>
      </c>
      <c r="C15" s="111" t="s">
        <v>116</v>
      </c>
      <c r="D15" s="143">
        <f t="shared" si="0"/>
        <v>650000</v>
      </c>
      <c r="E15" s="143">
        <v>650000</v>
      </c>
      <c r="F15" s="143"/>
    </row>
    <row r="16" ht="31.5" customHeight="1" spans="1:6">
      <c r="A16" s="155" t="s">
        <v>105</v>
      </c>
      <c r="B16" s="155" t="s">
        <v>106</v>
      </c>
      <c r="C16" s="155" t="s">
        <v>117</v>
      </c>
      <c r="D16" s="143">
        <f t="shared" si="0"/>
        <v>170000</v>
      </c>
      <c r="E16" s="156">
        <v>170000</v>
      </c>
      <c r="F16" s="143"/>
    </row>
    <row r="17" ht="31.5" customHeight="1" spans="1:6">
      <c r="A17" s="111" t="s">
        <v>105</v>
      </c>
      <c r="B17" s="111" t="s">
        <v>106</v>
      </c>
      <c r="C17" s="111" t="s">
        <v>118</v>
      </c>
      <c r="D17" s="143">
        <f t="shared" si="0"/>
        <v>814700</v>
      </c>
      <c r="E17" s="156">
        <v>814700</v>
      </c>
      <c r="F17" s="143"/>
    </row>
    <row r="18" ht="31.5" customHeight="1" spans="1:6">
      <c r="A18" s="111" t="s">
        <v>105</v>
      </c>
      <c r="B18" s="111" t="s">
        <v>106</v>
      </c>
      <c r="C18" s="111" t="s">
        <v>119</v>
      </c>
      <c r="D18" s="143">
        <f t="shared" si="0"/>
        <v>1200000</v>
      </c>
      <c r="E18" s="143">
        <v>1200000</v>
      </c>
      <c r="F18" s="143"/>
    </row>
    <row r="19" ht="31.5" customHeight="1" spans="1:6">
      <c r="A19" s="111" t="s">
        <v>105</v>
      </c>
      <c r="B19" s="111" t="s">
        <v>106</v>
      </c>
      <c r="C19" s="111" t="s">
        <v>120</v>
      </c>
      <c r="D19" s="143">
        <f t="shared" si="0"/>
        <v>518960</v>
      </c>
      <c r="E19" s="143">
        <v>518960</v>
      </c>
      <c r="F19" s="143"/>
    </row>
    <row r="20" ht="31.5" customHeight="1" spans="1:6">
      <c r="A20" s="111" t="s">
        <v>105</v>
      </c>
      <c r="B20" s="111" t="s">
        <v>106</v>
      </c>
      <c r="C20" s="111" t="s">
        <v>121</v>
      </c>
      <c r="D20" s="143">
        <f t="shared" si="0"/>
        <v>730500</v>
      </c>
      <c r="E20" s="143">
        <v>730500</v>
      </c>
      <c r="F20" s="143"/>
    </row>
    <row r="21" ht="31.5" customHeight="1" spans="1:6">
      <c r="A21" s="111" t="s">
        <v>105</v>
      </c>
      <c r="B21" s="111" t="s">
        <v>106</v>
      </c>
      <c r="C21" s="111" t="s">
        <v>122</v>
      </c>
      <c r="D21" s="143">
        <f t="shared" si="0"/>
        <v>180000</v>
      </c>
      <c r="E21" s="143">
        <v>180000</v>
      </c>
      <c r="F21" s="143"/>
    </row>
    <row r="22" ht="31.5" customHeight="1" spans="1:6">
      <c r="A22" s="155" t="s">
        <v>105</v>
      </c>
      <c r="B22" s="155" t="s">
        <v>106</v>
      </c>
      <c r="C22" s="155" t="s">
        <v>123</v>
      </c>
      <c r="D22" s="143">
        <f t="shared" si="0"/>
        <v>500000</v>
      </c>
      <c r="E22" s="156">
        <v>500000</v>
      </c>
      <c r="F22" s="143"/>
    </row>
    <row r="23" ht="31.5" customHeight="1" spans="1:6">
      <c r="A23" s="111" t="s">
        <v>105</v>
      </c>
      <c r="B23" s="111" t="s">
        <v>106</v>
      </c>
      <c r="C23" s="111" t="s">
        <v>124</v>
      </c>
      <c r="D23" s="143">
        <f t="shared" si="0"/>
        <v>700000</v>
      </c>
      <c r="E23" s="143">
        <v>700000</v>
      </c>
      <c r="F23" s="143"/>
    </row>
    <row r="24" ht="31.5" customHeight="1" spans="1:6">
      <c r="A24" s="111" t="s">
        <v>105</v>
      </c>
      <c r="B24" s="111" t="s">
        <v>106</v>
      </c>
      <c r="C24" s="111" t="s">
        <v>125</v>
      </c>
      <c r="D24" s="143">
        <f t="shared" si="0"/>
        <v>45000</v>
      </c>
      <c r="E24" s="143">
        <v>45000</v>
      </c>
      <c r="F24" s="143"/>
    </row>
    <row r="25" ht="31.5" customHeight="1" spans="1:6">
      <c r="A25" s="111" t="s">
        <v>105</v>
      </c>
      <c r="B25" s="111" t="s">
        <v>106</v>
      </c>
      <c r="C25" s="111" t="s">
        <v>126</v>
      </c>
      <c r="D25" s="143">
        <f t="shared" si="0"/>
        <v>180000</v>
      </c>
      <c r="E25" s="143">
        <v>180000</v>
      </c>
      <c r="F25" s="143"/>
    </row>
    <row r="26" ht="31.5" customHeight="1" spans="1:6">
      <c r="A26" s="111" t="s">
        <v>105</v>
      </c>
      <c r="B26" s="111" t="s">
        <v>106</v>
      </c>
      <c r="C26" s="111" t="s">
        <v>127</v>
      </c>
      <c r="D26" s="143">
        <f t="shared" si="0"/>
        <v>120000</v>
      </c>
      <c r="E26" s="143">
        <v>120000</v>
      </c>
      <c r="F26" s="143"/>
    </row>
    <row r="27" ht="31.5" customHeight="1" spans="1:6">
      <c r="A27" s="111" t="s">
        <v>105</v>
      </c>
      <c r="B27" s="111" t="s">
        <v>106</v>
      </c>
      <c r="C27" s="111" t="s">
        <v>128</v>
      </c>
      <c r="D27" s="143">
        <f t="shared" si="0"/>
        <v>500000</v>
      </c>
      <c r="E27" s="143">
        <v>500000</v>
      </c>
      <c r="F27" s="143"/>
    </row>
    <row r="28" ht="31.5" customHeight="1" spans="1:6">
      <c r="A28" s="157">
        <v>2050201</v>
      </c>
      <c r="B28" s="157" t="s">
        <v>106</v>
      </c>
      <c r="C28" s="157" t="s">
        <v>129</v>
      </c>
      <c r="D28" s="143">
        <f t="shared" si="0"/>
        <v>50000</v>
      </c>
      <c r="E28" s="143">
        <v>50000</v>
      </c>
      <c r="F28" s="143"/>
    </row>
    <row r="29" ht="31.5" customHeight="1" spans="1:6">
      <c r="A29" s="111" t="s">
        <v>105</v>
      </c>
      <c r="B29" s="111" t="s">
        <v>106</v>
      </c>
      <c r="C29" s="111" t="s">
        <v>130</v>
      </c>
      <c r="D29" s="143">
        <f t="shared" si="0"/>
        <v>570000</v>
      </c>
      <c r="E29" s="143">
        <v>570000</v>
      </c>
      <c r="F29" s="143"/>
    </row>
    <row r="30" ht="31.5" customHeight="1" spans="1:6">
      <c r="A30" s="152" t="s">
        <v>105</v>
      </c>
      <c r="B30" s="152" t="s">
        <v>106</v>
      </c>
      <c r="C30" s="152" t="s">
        <v>131</v>
      </c>
      <c r="D30" s="143">
        <f t="shared" si="0"/>
        <v>780000</v>
      </c>
      <c r="E30" s="143">
        <v>780000</v>
      </c>
      <c r="F30" s="143"/>
    </row>
    <row r="31" ht="31.5" customHeight="1" spans="1:6">
      <c r="A31" s="152" t="s">
        <v>132</v>
      </c>
      <c r="B31" s="152" t="s">
        <v>133</v>
      </c>
      <c r="C31" s="152" t="s">
        <v>134</v>
      </c>
      <c r="D31" s="143">
        <f t="shared" si="0"/>
        <v>47000</v>
      </c>
      <c r="E31" s="143">
        <v>47000</v>
      </c>
      <c r="F31" s="143"/>
    </row>
    <row r="32" ht="31.5" customHeight="1" spans="1:6">
      <c r="A32" s="152"/>
      <c r="B32" s="152"/>
      <c r="C32" s="152"/>
      <c r="D32" s="143"/>
      <c r="E32" s="143"/>
      <c r="F32" s="143"/>
    </row>
    <row r="33" ht="31.5" customHeight="1" spans="1:6">
      <c r="A33" s="152"/>
      <c r="B33" s="152"/>
      <c r="C33" s="152"/>
      <c r="D33" s="143"/>
      <c r="E33" s="143"/>
      <c r="F33" s="143"/>
    </row>
    <row r="34" ht="31.5" customHeight="1" spans="1:6">
      <c r="A34" s="152"/>
      <c r="B34" s="152"/>
      <c r="C34" s="152"/>
      <c r="D34" s="143"/>
      <c r="E34" s="143"/>
      <c r="F34" s="143"/>
    </row>
    <row r="35" ht="31.5" customHeight="1" spans="1:6">
      <c r="A35" s="152"/>
      <c r="B35" s="152"/>
      <c r="C35" s="152"/>
      <c r="D35" s="143"/>
      <c r="E35" s="143"/>
      <c r="F35" s="143"/>
    </row>
    <row r="36" ht="31.5" customHeight="1" spans="1:6">
      <c r="A36" s="152"/>
      <c r="B36" s="152"/>
      <c r="C36" s="152"/>
      <c r="D36" s="143"/>
      <c r="E36" s="143"/>
      <c r="F36" s="143"/>
    </row>
    <row r="37" ht="31.5" customHeight="1" spans="1:6">
      <c r="A37" s="152"/>
      <c r="B37" s="152"/>
      <c r="C37" s="152"/>
      <c r="D37" s="143"/>
      <c r="E37" s="143"/>
      <c r="F37" s="143"/>
    </row>
    <row r="38" ht="31.5" customHeight="1" spans="1:6">
      <c r="A38" s="152"/>
      <c r="B38" s="152"/>
      <c r="C38" s="152"/>
      <c r="D38" s="143"/>
      <c r="E38" s="143"/>
      <c r="F38" s="143"/>
    </row>
    <row r="39" ht="31.5" customHeight="1" spans="1:6">
      <c r="A39" s="152"/>
      <c r="B39" s="152"/>
      <c r="C39" s="152"/>
      <c r="D39" s="143"/>
      <c r="E39" s="143"/>
      <c r="F39" s="143"/>
    </row>
    <row r="40" ht="31.5" customHeight="1" spans="1:6">
      <c r="A40" s="152"/>
      <c r="B40" s="152"/>
      <c r="C40" s="152"/>
      <c r="D40" s="143"/>
      <c r="E40" s="143"/>
      <c r="F40" s="143"/>
    </row>
  </sheetData>
  <mergeCells count="6">
    <mergeCell ref="A1:F1"/>
    <mergeCell ref="A2:C2"/>
    <mergeCell ref="A3:C3"/>
    <mergeCell ref="D3:D4"/>
    <mergeCell ref="E3:E4"/>
    <mergeCell ref="F3:F4"/>
  </mergeCells>
  <conditionalFormatting sqref="F24:F25 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40"/>
  <sheetViews>
    <sheetView showGridLines="0" showZeros="0" workbookViewId="0">
      <selection activeCell="D5" sqref="D5"/>
    </sheetView>
  </sheetViews>
  <sheetFormatPr defaultColWidth="9.12222222222222" defaultRowHeight="12.75" customHeight="1" outlineLevelCol="5"/>
  <cols>
    <col min="1" max="1" width="11.3777777777778" style="59" customWidth="1"/>
    <col min="2" max="2" width="17.1222222222222" style="59" customWidth="1"/>
    <col min="3" max="3" width="27.6222222222222" style="59" customWidth="1"/>
    <col min="4" max="4" width="15.6222222222222" style="59" customWidth="1"/>
    <col min="5" max="5" width="14" style="59" customWidth="1"/>
    <col min="6" max="6" width="13.8777777777778" style="59" customWidth="1"/>
    <col min="7" max="16384" width="9.12222222222222" style="59"/>
  </cols>
  <sheetData>
    <row r="1" ht="36" customHeight="1" spans="1:6">
      <c r="A1" s="60" t="s">
        <v>148</v>
      </c>
      <c r="B1" s="60"/>
      <c r="C1" s="60"/>
      <c r="D1" s="60"/>
      <c r="E1" s="60"/>
      <c r="F1" s="60"/>
    </row>
    <row r="2" ht="28.5" customHeight="1" spans="1:6">
      <c r="A2" s="80" t="str">
        <f>(部门基本情况表!A2)</f>
        <v>编报单位：万荣县教育局</v>
      </c>
      <c r="B2" s="80"/>
      <c r="C2" s="80"/>
      <c r="D2" s="80"/>
      <c r="F2" s="151" t="s">
        <v>28</v>
      </c>
    </row>
    <row r="3" ht="31.5" customHeight="1" spans="1:6">
      <c r="A3" s="66" t="s">
        <v>149</v>
      </c>
      <c r="B3" s="63"/>
      <c r="C3" s="67"/>
      <c r="D3" s="82" t="s">
        <v>96</v>
      </c>
      <c r="E3" s="82" t="s">
        <v>97</v>
      </c>
      <c r="F3" s="82" t="s">
        <v>98</v>
      </c>
    </row>
    <row r="4" ht="31.5" customHeight="1" spans="1:6">
      <c r="A4" s="51" t="s">
        <v>75</v>
      </c>
      <c r="B4" s="51" t="s">
        <v>76</v>
      </c>
      <c r="C4" s="64" t="s">
        <v>147</v>
      </c>
      <c r="D4" s="82"/>
      <c r="E4" s="82"/>
      <c r="F4" s="82"/>
    </row>
    <row r="5" ht="31.5" customHeight="1" spans="1:6">
      <c r="A5" s="152"/>
      <c r="B5" s="152"/>
      <c r="C5" s="153" t="s">
        <v>150</v>
      </c>
      <c r="D5" s="58">
        <f>SUM(E5:F5)</f>
        <v>420683653.9</v>
      </c>
      <c r="E5" s="58">
        <f>SUM(E6:E40)</f>
        <v>412234815.95</v>
      </c>
      <c r="F5" s="58">
        <f>SUM(F6:F40)</f>
        <v>8448837.95</v>
      </c>
    </row>
    <row r="6" ht="31.5" customHeight="1" spans="1:6">
      <c r="A6" s="111" t="str">
        <f>'一般公共预算财政拨款基本及项目经济分类总表（八）'!A6</f>
        <v>2050101</v>
      </c>
      <c r="B6" s="111" t="str">
        <f>'一般公共预算财政拨款基本及项目经济分类总表（八）'!B6</f>
        <v>行政运行</v>
      </c>
      <c r="C6" s="111" t="str">
        <f>'一般公共预算财政拨款基本及项目经济分类总表（八）'!C6</f>
        <v>教育局基本支出</v>
      </c>
      <c r="D6" s="58">
        <f>SUM(E6:F6)</f>
        <v>11711109</v>
      </c>
      <c r="E6" s="58">
        <f>SUM('一般公共预算财政拨款基本及项目经济分类总表（八）'!E6)</f>
        <v>11711109</v>
      </c>
      <c r="F6" s="58"/>
    </row>
    <row r="7" ht="31.5" customHeight="1" spans="1:6">
      <c r="A7" s="111" t="str">
        <f>'一般公共预算财政拨款基本及项目经济分类总表（八）'!A7</f>
        <v>2050201</v>
      </c>
      <c r="B7" s="111" t="str">
        <f>'一般公共预算财政拨款基本及项目经济分类总表（八）'!B7</f>
        <v>学前教育</v>
      </c>
      <c r="C7" s="111" t="str">
        <f>'一般公共预算财政拨款基本及项目经济分类总表（八）'!C7</f>
        <v>幼儿园基本支出</v>
      </c>
      <c r="D7" s="58">
        <f t="shared" ref="D7:D22" si="0">SUM(E7:F7)</f>
        <v>14432262</v>
      </c>
      <c r="E7" s="58">
        <f>SUM('一般公共预算财政拨款基本及项目经济分类总表（八）'!E7)</f>
        <v>14432262</v>
      </c>
      <c r="F7" s="58"/>
    </row>
    <row r="8" ht="31.5" customHeight="1" spans="1:6">
      <c r="A8" s="111" t="str">
        <f>'一般公共预算财政拨款基本及项目经济分类总表（八）'!A8</f>
        <v>2050202</v>
      </c>
      <c r="B8" s="111" t="str">
        <f>'一般公共预算财政拨款基本及项目经济分类总表（八）'!B8</f>
        <v>小学教育</v>
      </c>
      <c r="C8" s="111" t="str">
        <f>'一般公共预算财政拨款基本及项目经济分类总表（八）'!C8</f>
        <v>小学基本支出</v>
      </c>
      <c r="D8" s="58">
        <f t="shared" si="0"/>
        <v>37946218</v>
      </c>
      <c r="E8" s="58">
        <f>SUM('一般公共预算财政拨款基本及项目经济分类总表（八）'!E8)</f>
        <v>37946218</v>
      </c>
      <c r="F8" s="58"/>
    </row>
    <row r="9" ht="31.5" customHeight="1" spans="1:6">
      <c r="A9" s="111" t="str">
        <f>'一般公共预算财政拨款基本及项目经济分类总表（八）'!A9</f>
        <v>2050203</v>
      </c>
      <c r="B9" s="111" t="str">
        <f>'一般公共预算财政拨款基本及项目经济分类总表（八）'!B9</f>
        <v>初中教育</v>
      </c>
      <c r="C9" s="111" t="str">
        <f>'一般公共预算财政拨款基本及项目经济分类总表（八）'!C9</f>
        <v>初中基本支出</v>
      </c>
      <c r="D9" s="58">
        <f t="shared" si="0"/>
        <v>39214208</v>
      </c>
      <c r="E9" s="58">
        <f>SUM('一般公共预算财政拨款基本及项目经济分类总表（八）'!E9)</f>
        <v>39214208</v>
      </c>
      <c r="F9" s="58"/>
    </row>
    <row r="10" ht="31.5" customHeight="1" spans="1:6">
      <c r="A10" s="111" t="str">
        <f>'一般公共预算财政拨款基本及项目经济分类总表（八）'!A10</f>
        <v>2050204</v>
      </c>
      <c r="B10" s="111" t="str">
        <f>'一般公共预算财政拨款基本及项目经济分类总表（八）'!B10</f>
        <v>高中教育</v>
      </c>
      <c r="C10" s="111" t="str">
        <f>'一般公共预算财政拨款基本及项目经济分类总表（八）'!C10</f>
        <v>高中基本支出</v>
      </c>
      <c r="D10" s="58">
        <f t="shared" si="0"/>
        <v>42027415</v>
      </c>
      <c r="E10" s="58">
        <f>SUM('一般公共预算财政拨款基本及项目经济分类总表（八）'!E10)</f>
        <v>42027415</v>
      </c>
      <c r="F10" s="58"/>
    </row>
    <row r="11" ht="31.5" customHeight="1" spans="1:6">
      <c r="A11" s="111" t="str">
        <f>'一般公共预算财政拨款基本及项目经济分类总表（八）'!A11</f>
        <v>2050299</v>
      </c>
      <c r="B11" s="111" t="str">
        <f>'一般公共预算财政拨款基本及项目经济分类总表（八）'!B11</f>
        <v>其他普通教育支出</v>
      </c>
      <c r="C11" s="111" t="str">
        <f>'一般公共预算财政拨款基本及项目经济分类总表（八）'!C11</f>
        <v>各联区基本支出</v>
      </c>
      <c r="D11" s="58">
        <f t="shared" si="0"/>
        <v>152532015</v>
      </c>
      <c r="E11" s="58">
        <f>SUM('一般公共预算财政拨款基本及项目经济分类总表（八）'!E11)</f>
        <v>152532015</v>
      </c>
      <c r="F11" s="58"/>
    </row>
    <row r="12" ht="31.5" customHeight="1" spans="1:6">
      <c r="A12" s="111" t="str">
        <f>'一般公共预算财政拨款基本及项目经济分类总表（八）'!A12</f>
        <v>2050701</v>
      </c>
      <c r="B12" s="111" t="str">
        <f>'一般公共预算财政拨款基本及项目经济分类总表（八）'!B12</f>
        <v>特殊学校教育</v>
      </c>
      <c r="C12" s="111" t="str">
        <f>'一般公共预算财政拨款基本及项目经济分类总表（八）'!C12</f>
        <v>特教学校基本支出</v>
      </c>
      <c r="D12" s="58">
        <f t="shared" si="0"/>
        <v>2127463</v>
      </c>
      <c r="E12" s="58">
        <f>SUM('一般公共预算财政拨款基本及项目经济分类总表（八）'!E12)</f>
        <v>2127463</v>
      </c>
      <c r="F12" s="58"/>
    </row>
    <row r="13" ht="31.5" customHeight="1" spans="1:6">
      <c r="A13" s="111" t="str">
        <f>'一般公共预算财政拨款基本及项目经济分类总表（八）'!A13</f>
        <v>2050801</v>
      </c>
      <c r="B13" s="111" t="str">
        <f>'一般公共预算财政拨款基本及项目经济分类总表（八）'!B13</f>
        <v>教师进修</v>
      </c>
      <c r="C13" s="111" t="str">
        <f>'一般公共预算财政拨款基本及项目经济分类总表（八）'!C13</f>
        <v>进修校基本支出</v>
      </c>
      <c r="D13" s="58">
        <f t="shared" si="0"/>
        <v>2641684</v>
      </c>
      <c r="E13" s="58">
        <f>SUM('一般公共预算财政拨款基本及项目经济分类总表（八）'!E13)</f>
        <v>2641684</v>
      </c>
      <c r="F13" s="58"/>
    </row>
    <row r="14" ht="31.5" customHeight="1" spans="1:6">
      <c r="A14" s="111" t="str">
        <f>'一般公共预算财政拨款基本及项目经济分类总表（八）'!A14</f>
        <v>2059999</v>
      </c>
      <c r="B14" s="111" t="str">
        <f>'一般公共预算财政拨款基本及项目经济分类总表（八）'!B14</f>
        <v>其他教育支出</v>
      </c>
      <c r="C14" s="111" t="str">
        <f>'一般公共预算财政拨款基本及项目经济分类总表（八）'!C14</f>
        <v>活动中心基本支出</v>
      </c>
      <c r="D14" s="58">
        <f t="shared" si="0"/>
        <v>2280467</v>
      </c>
      <c r="E14" s="58">
        <f>SUM('一般公共预算财政拨款基本及项目经济分类总表（八）'!E14)</f>
        <v>2280467</v>
      </c>
      <c r="F14" s="58"/>
    </row>
    <row r="15" ht="31.5" customHeight="1" spans="1:6">
      <c r="A15" s="111" t="str">
        <f>'一般公共预算财政拨款基本及项目经济分类总表（八）'!A15</f>
        <v>2050302</v>
      </c>
      <c r="B15" s="111" t="str">
        <f>'一般公共预算财政拨款基本及项目经济分类总表（八）'!B15</f>
        <v>中等职业教育</v>
      </c>
      <c r="C15" s="111" t="str">
        <f>'一般公共预算财政拨款基本及项目经济分类总表（八）'!C15</f>
        <v>职中基本支出</v>
      </c>
      <c r="D15" s="58">
        <f t="shared" si="0"/>
        <v>6735833</v>
      </c>
      <c r="E15" s="58">
        <f>SUM('一般公共预算财政拨款基本及项目经济分类总表（八）'!E15)</f>
        <v>6735833</v>
      </c>
      <c r="F15" s="58"/>
    </row>
    <row r="16" ht="31.5" customHeight="1" spans="1:6">
      <c r="A16" s="111" t="str">
        <f>'一般公共预算财政拨款基本及项目经济分类总表（八）'!A16</f>
        <v>2080505</v>
      </c>
      <c r="B16" s="111" t="str">
        <f>'一般公共预算财政拨款基本及项目经济分类总表（八）'!B16</f>
        <v>机关事业单位基本养老保险缴费支出</v>
      </c>
      <c r="C16" s="111" t="str">
        <f>'一般公共预算财政拨款基本及项目经济分类总表（八）'!C16</f>
        <v>机关事业单位基本养老       保险缴费</v>
      </c>
      <c r="D16" s="58">
        <f t="shared" si="0"/>
        <v>45828398.24</v>
      </c>
      <c r="E16" s="58">
        <f>SUM('一般公共预算财政拨款基本及项目经济分类总表（八）'!E16)</f>
        <v>45828398.24</v>
      </c>
      <c r="F16" s="58"/>
    </row>
    <row r="17" ht="31.5" customHeight="1" spans="1:6">
      <c r="A17" s="111" t="str">
        <f>'一般公共预算财政拨款基本及项目经济分类总表（八）'!A17</f>
        <v>2089999</v>
      </c>
      <c r="B17" s="111" t="str">
        <f>'一般公共预算财政拨款基本及项目经济分类总表（八）'!B17</f>
        <v>其他社会保障和就业支出</v>
      </c>
      <c r="C17" s="111" t="str">
        <f>'一般公共预算财政拨款基本及项目经济分类总表（八）'!C17</f>
        <v>失业、工伤保险缴费</v>
      </c>
      <c r="D17" s="58">
        <f t="shared" si="0"/>
        <v>1566848.52</v>
      </c>
      <c r="E17" s="58">
        <f>SUM('一般公共预算财政拨款基本及项目经济分类总表（八）'!E17)</f>
        <v>1566848.52</v>
      </c>
      <c r="F17" s="58"/>
    </row>
    <row r="18" ht="31.5" customHeight="1" spans="1:6">
      <c r="A18" s="111" t="str">
        <f>'一般公共预算财政拨款基本及项目经济分类总表（八）'!A18</f>
        <v>2101101</v>
      </c>
      <c r="B18" s="111" t="str">
        <f>'一般公共预算财政拨款基本及项目经济分类总表（八）'!B18</f>
        <v>行政单位医疗</v>
      </c>
      <c r="C18" s="111" t="str">
        <f>'一般公共预算财政拨款基本及项目经济分类总表（八）'!C18</f>
        <v>职工基本医疗保险缴费</v>
      </c>
      <c r="D18" s="58">
        <f t="shared" si="0"/>
        <v>643873.95</v>
      </c>
      <c r="E18" s="58">
        <f>SUM('一般公共预算财政拨款基本及项目经济分类总表（八）'!E18)</f>
        <v>643873.95</v>
      </c>
      <c r="F18" s="58"/>
    </row>
    <row r="19" ht="31.5" customHeight="1" spans="1:6">
      <c r="A19" s="111" t="str">
        <f>'一般公共预算财政拨款基本及项目经济分类总表（八）'!A19</f>
        <v>2101102</v>
      </c>
      <c r="B19" s="111" t="str">
        <f>'一般公共预算财政拨款基本及项目经济分类总表（八）'!B19</f>
        <v>事业单位医疗</v>
      </c>
      <c r="C19" s="111" t="str">
        <f>'一般公共预算财政拨款基本及项目经济分类总表（八）'!C19</f>
        <v>职工基本医疗保险缴费</v>
      </c>
      <c r="D19" s="58">
        <f t="shared" si="0"/>
        <v>17973912.92</v>
      </c>
      <c r="E19" s="58">
        <f>SUM('一般公共预算财政拨款基本及项目经济分类总表（八）'!E19)</f>
        <v>17973912.92</v>
      </c>
      <c r="F19" s="58"/>
    </row>
    <row r="20" ht="31.5" customHeight="1" spans="1:6">
      <c r="A20" s="111" t="str">
        <f>'一般公共预算财政拨款基本及项目经济分类总表（八）'!A20</f>
        <v>2210201</v>
      </c>
      <c r="B20" s="111" t="str">
        <f>'一般公共预算财政拨款基本及项目经济分类总表（八）'!B20</f>
        <v>住房公积金</v>
      </c>
      <c r="C20" s="111" t="str">
        <f>'一般公共预算财政拨款基本及项目经济分类总表（八）'!C20</f>
        <v>住房公积金</v>
      </c>
      <c r="D20" s="58">
        <f t="shared" si="0"/>
        <v>31248328.32</v>
      </c>
      <c r="E20" s="58">
        <f>SUM('一般公共预算财政拨款基本及项目经济分类总表（八）'!E20)</f>
        <v>31248328.32</v>
      </c>
      <c r="F20" s="58"/>
    </row>
    <row r="21" ht="31.5" customHeight="1" spans="1:6">
      <c r="A21" s="111" t="str">
        <f>'一般公共预算财政拨款基本及项目经济分类总表（八）'!A21</f>
        <v>2080899</v>
      </c>
      <c r="B21" s="111" t="str">
        <f>'一般公共预算财政拨款基本及项目经济分类总表（八）'!B21</f>
        <v>其他优抚支出</v>
      </c>
      <c r="C21" s="111" t="str">
        <f>'一般公共预算财政拨款基本及项目经济分类总表（八）'!C21</f>
        <v>遗属及其他优抚人员支出</v>
      </c>
      <c r="D21" s="58">
        <f t="shared" si="0"/>
        <v>3324780</v>
      </c>
      <c r="E21" s="58">
        <f>SUM('一般公共预算财政拨款基本及项目经济分类总表（八）'!E21)</f>
        <v>3324780</v>
      </c>
      <c r="F21" s="58"/>
    </row>
    <row r="22" ht="31.5" customHeight="1" spans="1:6">
      <c r="A22" s="111" t="str">
        <f>'一般公共预算财政拨款基本及项目经济分类总表（八）'!A22</f>
        <v>2050102</v>
      </c>
      <c r="B22" s="111" t="str">
        <f>'一般公共预算财政拨款基本及项目经济分类总表（八）'!B22</f>
        <v>一般行政管理事务</v>
      </c>
      <c r="C22" s="111" t="str">
        <f>'一般公共预算财政拨款基本及项目经济分类总表（八）'!C22</f>
        <v>教育管理事务</v>
      </c>
      <c r="D22" s="58">
        <f t="shared" si="0"/>
        <v>500000</v>
      </c>
      <c r="E22" s="58">
        <f>SUM('一般公共预算财政拨款基本及项目经济分类总表（八）'!E22)</f>
        <v>0</v>
      </c>
      <c r="F22" s="58">
        <f>SUM('一般公共预算财政拨款基本及项目经济分类总表（八）'!F22)</f>
        <v>500000</v>
      </c>
    </row>
    <row r="23" ht="31.5" customHeight="1" spans="1:6">
      <c r="A23" s="111" t="str">
        <f>'一般公共预算财政拨款基本及项目经济分类总表（八）'!A23</f>
        <v>2050299</v>
      </c>
      <c r="B23" s="111" t="str">
        <f>'一般公共预算财政拨款基本及项目经济分类总表（八）'!B23</f>
        <v>其他普通教育支出</v>
      </c>
      <c r="C23" s="111" t="str">
        <f>'一般公共预算财政拨款基本及项目经济分类总表（八）'!C23</f>
        <v>中高考经费</v>
      </c>
      <c r="D23" s="58">
        <f t="shared" ref="D23:D33" si="1">SUM(E23:F23)</f>
        <v>1000000</v>
      </c>
      <c r="E23" s="58">
        <f>SUM('一般公共预算财政拨款基本及项目经济分类总表（八）'!E23)</f>
        <v>0</v>
      </c>
      <c r="F23" s="58">
        <f>SUM('一般公共预算财政拨款基本及项目经济分类总表（八）'!F23)</f>
        <v>1000000</v>
      </c>
    </row>
    <row r="24" ht="31.5" customHeight="1" spans="1:6">
      <c r="A24" s="111" t="str">
        <f>'一般公共预算财政拨款基本及项目经济分类总表（八）'!A24</f>
        <v>2050299</v>
      </c>
      <c r="B24" s="111" t="str">
        <f>'一般公共预算财政拨款基本及项目经济分类总表（八）'!B24</f>
        <v>其他普通教育支出</v>
      </c>
      <c r="C24" s="111" t="str">
        <f>'一般公共预算财政拨款基本及项目经济分类总表（八）'!C24</f>
        <v>校园保安费用</v>
      </c>
      <c r="D24" s="58">
        <f t="shared" si="1"/>
        <v>1000000</v>
      </c>
      <c r="E24" s="58">
        <f>SUM('一般公共预算财政拨款基本及项目经济分类总表（八）'!E24)</f>
        <v>0</v>
      </c>
      <c r="F24" s="58">
        <f>SUM('一般公共预算财政拨款基本及项目经济分类总表（八）'!F24)</f>
        <v>1000000</v>
      </c>
    </row>
    <row r="25" ht="31.5" customHeight="1" spans="1:6">
      <c r="A25" s="111" t="str">
        <f>'一般公共预算财政拨款基本及项目经济分类总表（八）'!A25</f>
        <v>2050299</v>
      </c>
      <c r="B25" s="111" t="str">
        <f>'一般公共预算财政拨款基本及项目经济分类总表（八）'!B25</f>
        <v>其他普通教育支出</v>
      </c>
      <c r="C25" s="111" t="str">
        <f>'一般公共预算财政拨款基本及项目经济分类总表（八）'!C25</f>
        <v>中小学转移支付</v>
      </c>
      <c r="D25" s="58">
        <f t="shared" si="1"/>
        <v>3000000</v>
      </c>
      <c r="E25" s="58">
        <f>SUM('一般公共预算财政拨款基本及项目经济分类总表（八）'!E25)</f>
        <v>0</v>
      </c>
      <c r="F25" s="58">
        <f>SUM('一般公共预算财政拨款基本及项目经济分类总表（八）'!F25)</f>
        <v>3000000</v>
      </c>
    </row>
    <row r="26" ht="31.5" customHeight="1" spans="1:6">
      <c r="A26" s="111" t="str">
        <f>'一般公共预算财政拨款基本及项目经济分类总表（八）'!A26</f>
        <v>2059999</v>
      </c>
      <c r="B26" s="111" t="str">
        <f>'一般公共预算财政拨款基本及项目经济分类总表（八）'!B26</f>
        <v>其他教育支出</v>
      </c>
      <c r="C26" s="111" t="str">
        <f>'一般公共预算财政拨款基本及项目经济分类总表（八）'!C26</f>
        <v>青少年活动中心场地租赁费</v>
      </c>
      <c r="D26" s="58">
        <f t="shared" si="1"/>
        <v>28700</v>
      </c>
      <c r="E26" s="58">
        <f>SUM('一般公共预算财政拨款基本及项目经济分类总表（八）'!E26)</f>
        <v>0</v>
      </c>
      <c r="F26" s="58">
        <f>SUM('一般公共预算财政拨款基本及项目经济分类总表（八）'!F26)</f>
        <v>28700</v>
      </c>
    </row>
    <row r="27" ht="31.5" customHeight="1" spans="1:6">
      <c r="A27" s="111" t="str">
        <f>'一般公共预算财政拨款基本及项目经济分类总表（八）'!A27</f>
        <v>2050299</v>
      </c>
      <c r="B27" s="111" t="str">
        <f>'一般公共预算财政拨款基本及项目经济分类总表（八）'!B27</f>
        <v>其他普通教育支出</v>
      </c>
      <c r="C27" s="111" t="str">
        <f>'一般公共预算财政拨款基本及项目经济分类总表（八）'!C27</f>
        <v>示范中学异地建设费</v>
      </c>
      <c r="D27" s="58">
        <f t="shared" si="1"/>
        <v>114166.95</v>
      </c>
      <c r="E27" s="58"/>
      <c r="F27" s="58">
        <f>SUM('一般公共预算财政拨款基本及项目经济分类总表（八）'!F27)</f>
        <v>114166.95</v>
      </c>
    </row>
    <row r="28" ht="31.5" customHeight="1" spans="1:6">
      <c r="A28" s="111" t="str">
        <f>'一般公共预算财政拨款基本及项目经济分类总表（八）'!A28</f>
        <v>2050299</v>
      </c>
      <c r="B28" s="111" t="str">
        <f>'一般公共预算财政拨款基本及项目经济分类总表（八）'!B28</f>
        <v>其他普通教育支出</v>
      </c>
      <c r="C28" s="111" t="str">
        <f>'一般公共预算财政拨款基本及项目经济分类总表（八）'!C28</f>
        <v>城镇中学义务教育薄弱环节        改善与能力提升项目</v>
      </c>
      <c r="D28" s="58">
        <f t="shared" si="1"/>
        <v>763800</v>
      </c>
      <c r="E28" s="58"/>
      <c r="F28" s="58">
        <f>SUM('一般公共预算财政拨款基本及项目经济分类总表（八）'!F28)</f>
        <v>763800</v>
      </c>
    </row>
    <row r="29" ht="31.5" customHeight="1" spans="1:6">
      <c r="A29" s="111" t="str">
        <f>'一般公共预算财政拨款基本及项目经济分类总表（八）'!A29</f>
        <v>2050299</v>
      </c>
      <c r="B29" s="111" t="str">
        <f>'一般公共预算财政拨款基本及项目经济分类总表（八）'!B29</f>
        <v>其他普通教育支出</v>
      </c>
      <c r="C29" s="111" t="str">
        <f>'一般公共预算财政拨款基本及项目经济分类总表（八）'!C29</f>
        <v>学校临聘人员费用</v>
      </c>
      <c r="D29" s="58">
        <f t="shared" si="1"/>
        <v>884381</v>
      </c>
      <c r="E29" s="58"/>
      <c r="F29" s="58">
        <f>SUM('一般公共预算财政拨款基本及项目经济分类总表（八）'!F29)</f>
        <v>884381</v>
      </c>
    </row>
    <row r="30" ht="31.5" customHeight="1" spans="1:6">
      <c r="A30" s="111" t="str">
        <f>'一般公共预算财政拨款基本及项目经济分类总表（八）'!A30</f>
        <v>2050201</v>
      </c>
      <c r="B30" s="111" t="str">
        <f>'一般公共预算财政拨款基本及项目经济分类总表（八）'!B30</f>
        <v>学前教育</v>
      </c>
      <c r="C30" s="111" t="str">
        <f>'一般公共预算财政拨款基本及项目经济分类总表（八）'!C30</f>
        <v>七一幼儿园建设项目</v>
      </c>
      <c r="D30" s="58">
        <f t="shared" si="1"/>
        <v>184500</v>
      </c>
      <c r="E30" s="58"/>
      <c r="F30" s="58">
        <f>SUM('一般公共预算财政拨款基本及项目经济分类总表（八）'!F30)</f>
        <v>184500</v>
      </c>
    </row>
    <row r="31" ht="31.5" customHeight="1" spans="1:6">
      <c r="A31" s="111" t="str">
        <f>'一般公共预算财政拨款基本及项目经济分类总表（八）'!A31</f>
        <v>2050201</v>
      </c>
      <c r="B31" s="111" t="str">
        <f>'一般公共预算财政拨款基本及项目经济分类总表（八）'!B31</f>
        <v>学前教育</v>
      </c>
      <c r="C31" s="111" t="str">
        <f>'一般公共预算财政拨款基本及项目经济分类总表（八）'!C31</f>
        <v>七一幼儿园项目---设计、地灾评估、消防图审、水土保持四项费用</v>
      </c>
      <c r="D31" s="58">
        <f t="shared" si="1"/>
        <v>30150</v>
      </c>
      <c r="E31" s="58"/>
      <c r="F31" s="58">
        <f>SUM('一般公共预算财政拨款基本及项目经济分类总表（八）'!F31)</f>
        <v>30150</v>
      </c>
    </row>
    <row r="32" ht="31.5" customHeight="1" spans="1:6">
      <c r="A32" s="111" t="str">
        <f>'一般公共预算财政拨款基本及项目经济分类总表（八）'!A32</f>
        <v>2050204</v>
      </c>
      <c r="B32" s="111" t="str">
        <f>'一般公共预算财政拨款基本及项目经济分类总表（八）'!B32</f>
        <v>高中教育</v>
      </c>
      <c r="C32" s="111" t="str">
        <f>'一般公共预算财政拨款基本及项目经济分类总表（八）'!C32</f>
        <v>万荣中学迁建一期项目       新建实验艺术楼项目</v>
      </c>
      <c r="D32" s="58">
        <f t="shared" si="1"/>
        <v>543140</v>
      </c>
      <c r="E32" s="58"/>
      <c r="F32" s="58">
        <f>SUM('一般公共预算财政拨款基本及项目经济分类总表（八）'!F32)</f>
        <v>543140</v>
      </c>
    </row>
    <row r="33" ht="31.5" customHeight="1" spans="1:6">
      <c r="A33" s="111" t="str">
        <f>'一般公共预算财政拨款基本及项目经济分类总表（八）'!A33</f>
        <v>2050203</v>
      </c>
      <c r="B33" s="111" t="str">
        <f>'一般公共预算财政拨款基本及项目经济分类总表（八）'!B33</f>
        <v>初中教育</v>
      </c>
      <c r="C33" s="111" t="str">
        <f>'一般公共预算财政拨款基本及项目经济分类总表（八）'!C33</f>
        <v>解店镇第二初中化债资金</v>
      </c>
      <c r="D33" s="58">
        <f t="shared" si="1"/>
        <v>400000</v>
      </c>
      <c r="E33" s="58"/>
      <c r="F33" s="58">
        <f>SUM('一般公共预算财政拨款基本及项目经济分类总表（八）'!F33)</f>
        <v>400000</v>
      </c>
    </row>
    <row r="34" ht="31.5" customHeight="1" spans="1:6">
      <c r="A34" s="111">
        <f>'一般公共预算财政拨款基本及项目经济分类总表（八）'!A34</f>
        <v>0</v>
      </c>
      <c r="B34" s="111">
        <f>'一般公共预算财政拨款基本及项目经济分类总表（八）'!B34</f>
        <v>0</v>
      </c>
      <c r="C34" s="111">
        <f>'一般公共预算财政拨款基本及项目经济分类总表（八）'!C34</f>
        <v>0</v>
      </c>
      <c r="D34" s="58"/>
      <c r="E34" s="58"/>
      <c r="F34" s="58"/>
    </row>
    <row r="35" ht="31.5" customHeight="1" spans="1:6">
      <c r="A35" s="111"/>
      <c r="B35" s="111"/>
      <c r="C35" s="111"/>
      <c r="D35" s="58"/>
      <c r="E35" s="58"/>
      <c r="F35" s="58"/>
    </row>
    <row r="36" ht="31.5" customHeight="1" spans="1:6">
      <c r="A36" s="111"/>
      <c r="B36" s="111"/>
      <c r="C36" s="111"/>
      <c r="D36" s="58"/>
      <c r="E36" s="58"/>
      <c r="F36" s="58"/>
    </row>
    <row r="37" ht="31.5" customHeight="1" spans="1:6">
      <c r="A37" s="111"/>
      <c r="B37" s="111"/>
      <c r="C37" s="111"/>
      <c r="D37" s="58"/>
      <c r="E37" s="58"/>
      <c r="F37" s="58"/>
    </row>
    <row r="38" ht="31.5" customHeight="1" spans="1:6">
      <c r="A38" s="111"/>
      <c r="B38" s="111"/>
      <c r="C38" s="111"/>
      <c r="D38" s="58"/>
      <c r="E38" s="58"/>
      <c r="F38" s="58"/>
    </row>
    <row r="39" ht="31.5" customHeight="1" spans="1:6">
      <c r="A39" s="111"/>
      <c r="B39" s="111"/>
      <c r="C39" s="111"/>
      <c r="D39" s="58"/>
      <c r="E39" s="58"/>
      <c r="F39" s="58"/>
    </row>
    <row r="40" ht="31.5" customHeight="1" spans="1:6">
      <c r="A40" s="111"/>
      <c r="B40" s="111"/>
      <c r="C40" s="111"/>
      <c r="D40" s="58"/>
      <c r="E40" s="58"/>
      <c r="F40" s="58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A3" sqref="$A3:$XFD3"/>
    </sheetView>
  </sheetViews>
  <sheetFormatPr defaultColWidth="9.12222222222222" defaultRowHeight="12.75" customHeight="1" outlineLevelCol="3"/>
  <cols>
    <col min="1" max="1" width="35" customWidth="1"/>
    <col min="2" max="2" width="16.5" customWidth="1"/>
    <col min="3" max="3" width="32.3777777777778" customWidth="1"/>
    <col min="4" max="4" width="17.5" customWidth="1"/>
  </cols>
  <sheetData>
    <row r="1" ht="36" customHeight="1" spans="1:4">
      <c r="A1" s="60" t="s">
        <v>151</v>
      </c>
      <c r="B1" s="60"/>
      <c r="C1" s="60"/>
      <c r="D1" s="60"/>
    </row>
    <row r="2" ht="22.5" customHeight="1" spans="1:4">
      <c r="A2" s="80" t="str">
        <f>(部门基本情况表!A2)</f>
        <v>编报单位：万荣县教育局</v>
      </c>
      <c r="B2" s="80"/>
      <c r="C2" s="80"/>
      <c r="D2" s="81" t="s">
        <v>28</v>
      </c>
    </row>
    <row r="3" ht="32" customHeight="1" spans="1:4">
      <c r="A3" s="50" t="s">
        <v>152</v>
      </c>
      <c r="B3" s="50" t="s">
        <v>153</v>
      </c>
      <c r="C3" s="50" t="s">
        <v>152</v>
      </c>
      <c r="D3" s="50" t="s">
        <v>153</v>
      </c>
    </row>
    <row r="4" ht="21.6" customHeight="1" spans="1:4">
      <c r="A4" s="137" t="s">
        <v>26</v>
      </c>
      <c r="B4" s="138">
        <f>SUM(B5,D5,B15,B21)</f>
        <v>412234815.95</v>
      </c>
      <c r="C4" s="139"/>
      <c r="D4" s="140"/>
    </row>
    <row r="5" ht="21.6" customHeight="1" spans="1:4">
      <c r="A5" s="141" t="s">
        <v>154</v>
      </c>
      <c r="B5" s="142">
        <f>SUM(B6:B14)</f>
        <v>406475476.95</v>
      </c>
      <c r="C5" s="141" t="s">
        <v>155</v>
      </c>
      <c r="D5" s="143">
        <f>SUM(D6,D23,D26)</f>
        <v>2369559</v>
      </c>
    </row>
    <row r="6" ht="21.6" customHeight="1" spans="1:4">
      <c r="A6" s="141" t="s">
        <v>156</v>
      </c>
      <c r="B6" s="142">
        <v>169836182</v>
      </c>
      <c r="C6" s="141" t="s">
        <v>157</v>
      </c>
      <c r="D6" s="143">
        <f>SUM(D7:D22)</f>
        <v>631900</v>
      </c>
    </row>
    <row r="7" ht="21.6" customHeight="1" spans="1:4">
      <c r="A7" s="141" t="s">
        <v>158</v>
      </c>
      <c r="B7" s="142">
        <v>35975140</v>
      </c>
      <c r="C7" s="141" t="s">
        <v>159</v>
      </c>
      <c r="D7" s="143">
        <v>152000</v>
      </c>
    </row>
    <row r="8" ht="21.6" customHeight="1" spans="1:4">
      <c r="A8" s="144" t="s">
        <v>160</v>
      </c>
      <c r="B8" s="142">
        <v>89578680</v>
      </c>
      <c r="C8" s="141" t="s">
        <v>161</v>
      </c>
      <c r="D8" s="143">
        <v>2000</v>
      </c>
    </row>
    <row r="9" ht="21.6" customHeight="1" spans="1:4">
      <c r="A9" s="145" t="s">
        <v>162</v>
      </c>
      <c r="B9" s="142">
        <v>13824113</v>
      </c>
      <c r="C9" s="141" t="s">
        <v>163</v>
      </c>
      <c r="D9" s="143">
        <v>9500</v>
      </c>
    </row>
    <row r="10" ht="21.6" customHeight="1" spans="1:4">
      <c r="A10" s="145" t="s">
        <v>164</v>
      </c>
      <c r="B10" s="142">
        <v>45828398.24</v>
      </c>
      <c r="C10" s="145" t="s">
        <v>165</v>
      </c>
      <c r="D10" s="143">
        <v>233000</v>
      </c>
    </row>
    <row r="11" ht="21.6" customHeight="1" spans="1:4">
      <c r="A11" s="145" t="s">
        <v>166</v>
      </c>
      <c r="B11" s="142">
        <v>18617786.87</v>
      </c>
      <c r="C11" s="145" t="s">
        <v>167</v>
      </c>
      <c r="D11" s="143">
        <v>78000</v>
      </c>
    </row>
    <row r="12" ht="21.6" customHeight="1" spans="1:4">
      <c r="A12" s="145" t="s">
        <v>168</v>
      </c>
      <c r="B12" s="142">
        <v>1566848.52</v>
      </c>
      <c r="C12" s="145" t="s">
        <v>169</v>
      </c>
      <c r="D12" s="143">
        <v>6000</v>
      </c>
    </row>
    <row r="13" ht="21.6" customHeight="1" spans="1:4">
      <c r="A13" s="144" t="s">
        <v>170</v>
      </c>
      <c r="B13" s="142">
        <v>31248328.32</v>
      </c>
      <c r="C13" s="145" t="s">
        <v>171</v>
      </c>
      <c r="D13" s="143">
        <v>0</v>
      </c>
    </row>
    <row r="14" ht="21.6" customHeight="1" spans="1:4">
      <c r="A14" s="144" t="s">
        <v>172</v>
      </c>
      <c r="B14" s="142"/>
      <c r="C14" s="145" t="s">
        <v>173</v>
      </c>
      <c r="D14" s="143">
        <v>11000</v>
      </c>
    </row>
    <row r="15" ht="21.6" customHeight="1" spans="1:4">
      <c r="A15" s="145" t="s">
        <v>174</v>
      </c>
      <c r="B15" s="142">
        <f>SUM(B16:B20)</f>
        <v>3324780</v>
      </c>
      <c r="C15" s="145" t="s">
        <v>175</v>
      </c>
      <c r="D15" s="143">
        <v>14000</v>
      </c>
    </row>
    <row r="16" ht="21.6" customHeight="1" spans="1:4">
      <c r="A16" s="145" t="s">
        <v>176</v>
      </c>
      <c r="B16" s="143"/>
      <c r="C16" s="146" t="s">
        <v>177</v>
      </c>
      <c r="D16" s="143">
        <v>0</v>
      </c>
    </row>
    <row r="17" ht="21.6" customHeight="1" spans="1:4">
      <c r="A17" s="145" t="s">
        <v>178</v>
      </c>
      <c r="B17" s="143"/>
      <c r="C17" s="146" t="s">
        <v>179</v>
      </c>
      <c r="D17" s="143">
        <v>0</v>
      </c>
    </row>
    <row r="18" ht="21.6" customHeight="1" spans="1:4">
      <c r="A18" s="145" t="s">
        <v>180</v>
      </c>
      <c r="B18" s="143"/>
      <c r="C18" s="145" t="s">
        <v>181</v>
      </c>
      <c r="D18" s="143">
        <v>23500</v>
      </c>
    </row>
    <row r="19" ht="21.6" customHeight="1" spans="1:4">
      <c r="A19" s="145" t="s">
        <v>182</v>
      </c>
      <c r="B19" s="143">
        <v>3324780</v>
      </c>
      <c r="C19" s="145" t="s">
        <v>183</v>
      </c>
      <c r="D19" s="143"/>
    </row>
    <row r="20" ht="21.6" customHeight="1" spans="1:4">
      <c r="A20" s="145" t="s">
        <v>184</v>
      </c>
      <c r="B20" s="143"/>
      <c r="C20" s="145" t="s">
        <v>185</v>
      </c>
      <c r="D20" s="143"/>
    </row>
    <row r="21" ht="21.6" customHeight="1" spans="1:4">
      <c r="A21" s="144" t="s">
        <v>186</v>
      </c>
      <c r="B21" s="143">
        <f>SUM(B22:B24)</f>
        <v>65000</v>
      </c>
      <c r="C21" s="147" t="s">
        <v>187</v>
      </c>
      <c r="D21" s="143">
        <v>102900</v>
      </c>
    </row>
    <row r="22" ht="21.6" customHeight="1" spans="1:4">
      <c r="A22" s="144" t="s">
        <v>188</v>
      </c>
      <c r="B22" s="143">
        <v>65000</v>
      </c>
      <c r="C22" s="144" t="s">
        <v>189</v>
      </c>
      <c r="D22" s="148"/>
    </row>
    <row r="23" ht="21.6" customHeight="1" spans="1:4">
      <c r="A23" s="144" t="s">
        <v>190</v>
      </c>
      <c r="B23" s="143"/>
      <c r="C23" s="145" t="s">
        <v>191</v>
      </c>
      <c r="D23" s="143">
        <f>SUM(D24:D25)</f>
        <v>1410199</v>
      </c>
    </row>
    <row r="24" ht="21.6" customHeight="1" spans="1:4">
      <c r="A24" s="144" t="s">
        <v>192</v>
      </c>
      <c r="B24" s="143"/>
      <c r="C24" s="145" t="s">
        <v>193</v>
      </c>
      <c r="D24" s="148">
        <v>903809</v>
      </c>
    </row>
    <row r="25" ht="21.6" customHeight="1" spans="1:4">
      <c r="A25" s="145"/>
      <c r="B25" s="149"/>
      <c r="C25" s="144" t="s">
        <v>194</v>
      </c>
      <c r="D25" s="148">
        <v>506390</v>
      </c>
    </row>
    <row r="26" ht="21.6" customHeight="1" spans="1:4">
      <c r="A26" s="145"/>
      <c r="B26" s="149"/>
      <c r="C26" s="141" t="s">
        <v>195</v>
      </c>
      <c r="D26" s="148">
        <f>SUM(D27:D31)</f>
        <v>327460</v>
      </c>
    </row>
    <row r="27" ht="21.6" customHeight="1" spans="1:4">
      <c r="A27" s="145"/>
      <c r="B27" s="149"/>
      <c r="C27" s="141" t="s">
        <v>196</v>
      </c>
      <c r="D27" s="148">
        <v>40000</v>
      </c>
    </row>
    <row r="28" ht="21.6" customHeight="1" spans="1:4">
      <c r="A28" s="145"/>
      <c r="B28" s="149"/>
      <c r="C28" s="145" t="s">
        <v>197</v>
      </c>
      <c r="D28" s="148">
        <v>120000</v>
      </c>
    </row>
    <row r="29" ht="21.6" customHeight="1" spans="1:4">
      <c r="A29" s="145"/>
      <c r="B29" s="149"/>
      <c r="C29" s="145" t="s">
        <v>198</v>
      </c>
      <c r="D29" s="148">
        <v>67500</v>
      </c>
    </row>
    <row r="30" ht="21.6" customHeight="1" spans="1:4">
      <c r="A30" s="145"/>
      <c r="B30" s="149"/>
      <c r="C30" s="145" t="s">
        <v>199</v>
      </c>
      <c r="D30" s="148">
        <v>99960</v>
      </c>
    </row>
    <row r="31" ht="21.6" customHeight="1" spans="1:4">
      <c r="A31" s="141"/>
      <c r="B31" s="150"/>
      <c r="C31" s="145" t="s">
        <v>200</v>
      </c>
      <c r="D31" s="143"/>
    </row>
  </sheetData>
  <mergeCells count="3">
    <mergeCell ref="A1:D1"/>
    <mergeCell ref="A2:C2"/>
    <mergeCell ref="B4:D4"/>
  </mergeCells>
  <printOptions horizontalCentered="1" verticalCentered="1"/>
  <pageMargins left="0.865277777777778" right="0.865277777777778" top="1.0625" bottom="0.904166666666667" header="0.275" footer="0.393055555555556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Y35"/>
  <sheetViews>
    <sheetView workbookViewId="0">
      <pane xSplit="6" ySplit="5" topLeftCell="G18" activePane="bottomRight" state="frozen"/>
      <selection/>
      <selection pane="topRight"/>
      <selection pane="bottomLeft"/>
      <selection pane="bottomRight" activeCell="B34" sqref="B34"/>
    </sheetView>
  </sheetViews>
  <sheetFormatPr defaultColWidth="9.12222222222222" defaultRowHeight="12.75" customHeight="1"/>
  <cols>
    <col min="1" max="1" width="12.1222222222222" style="97" customWidth="1"/>
    <col min="2" max="2" width="17.3777777777778" style="97" customWidth="1"/>
    <col min="3" max="3" width="27.3777777777778" style="97" customWidth="1"/>
    <col min="4" max="4" width="14.3777777777778" style="97" customWidth="1"/>
    <col min="5" max="6" width="13.5" style="97" customWidth="1"/>
    <col min="7" max="7" width="16" style="97" customWidth="1"/>
    <col min="8" max="8" width="13" style="97" customWidth="1"/>
    <col min="9" max="9" width="13.1222222222222" style="97" customWidth="1"/>
    <col min="10" max="10" width="12" style="97" customWidth="1"/>
    <col min="11" max="11" width="11.5" style="97" customWidth="1"/>
    <col min="12" max="12" width="12" style="97" customWidth="1"/>
    <col min="13" max="14" width="11.6222222222222" style="97" customWidth="1"/>
    <col min="15" max="15" width="11" style="97" customWidth="1"/>
    <col min="16" max="16" width="12.8777777777778" style="97" customWidth="1"/>
    <col min="17" max="17" width="12.3777777777778" style="97" customWidth="1"/>
    <col min="18" max="18" width="11.8777777777778" style="97" customWidth="1"/>
    <col min="19" max="19" width="11.1222222222222" style="97" customWidth="1"/>
    <col min="20" max="20" width="10.8777777777778" style="97" customWidth="1"/>
    <col min="21" max="21" width="8.87777777777778" style="97" customWidth="1"/>
    <col min="22" max="22" width="9" style="97" customWidth="1"/>
    <col min="23" max="23" width="9.5" style="97" customWidth="1"/>
    <col min="24" max="24" width="8.5" style="97" customWidth="1"/>
    <col min="25" max="25" width="10.5" style="97" customWidth="1"/>
    <col min="26" max="26" width="10.1222222222222" style="97" customWidth="1"/>
    <col min="27" max="28" width="8" style="97" customWidth="1"/>
    <col min="29" max="29" width="10.3777777777778" style="97" customWidth="1"/>
    <col min="30" max="30" width="11.1222222222222" style="97" customWidth="1"/>
    <col min="31" max="31" width="10" style="97" customWidth="1"/>
    <col min="32" max="32" width="9.87777777777778" style="97" customWidth="1"/>
    <col min="33" max="33" width="9.37777777777778" style="97" customWidth="1"/>
    <col min="34" max="34" width="8.37777777777778" style="97" customWidth="1"/>
    <col min="35" max="35" width="8.12222222222222" style="97" customWidth="1"/>
    <col min="36" max="36" width="9.62222222222222" style="97" customWidth="1"/>
    <col min="37" max="37" width="12" style="97" customWidth="1"/>
    <col min="38" max="39" width="9.62222222222222" style="97" customWidth="1"/>
    <col min="40" max="40" width="9.5" style="97" customWidth="1"/>
    <col min="41" max="41" width="9.62222222222222" style="97" customWidth="1"/>
    <col min="42" max="42" width="13" style="97" customWidth="1"/>
    <col min="43" max="43" width="10.3777777777778" style="97" customWidth="1"/>
    <col min="44" max="44" width="8" style="97" customWidth="1"/>
    <col min="45" max="46" width="10.6222222222222" style="97" customWidth="1"/>
    <col min="47" max="47" width="8" style="97" customWidth="1"/>
    <col min="48" max="48" width="10.3777777777778" style="97" customWidth="1"/>
    <col min="49" max="49" width="9.62222222222222" style="97" customWidth="1"/>
    <col min="50" max="50" width="11.3777777777778" style="97" customWidth="1"/>
    <col min="51" max="51" width="10.1222222222222" style="97" customWidth="1"/>
    <col min="52" max="52" width="10.5" style="97" customWidth="1"/>
    <col min="53" max="54" width="10" style="97" customWidth="1"/>
    <col min="55" max="55" width="10.1222222222222" style="97" customWidth="1"/>
    <col min="56" max="56" width="10" style="97" customWidth="1"/>
    <col min="57" max="57" width="9.37777777777778" style="97" customWidth="1"/>
    <col min="58" max="58" width="10.1222222222222" style="97" customWidth="1"/>
    <col min="59" max="59" width="9.62222222222222" style="97" customWidth="1"/>
    <col min="60" max="60" width="7" style="97" customWidth="1"/>
    <col min="61" max="62" width="9.62222222222222" style="97" customWidth="1"/>
    <col min="63" max="63" width="8.62222222222222" style="97" customWidth="1"/>
    <col min="64" max="64" width="10.1222222222222" style="97" customWidth="1"/>
    <col min="65" max="65" width="11.8777777777778" style="97" customWidth="1"/>
    <col min="66" max="16384" width="9.12222222222222" style="97"/>
  </cols>
  <sheetData>
    <row r="1" ht="36" customHeight="1" spans="1:65">
      <c r="A1" s="98" t="s">
        <v>201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 t="s">
        <v>201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 t="s">
        <v>202</v>
      </c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</row>
    <row r="2" ht="28.5" customHeight="1" spans="1:65">
      <c r="A2" s="99" t="str">
        <f>(部门基本情况表!A2)</f>
        <v>编报单位：万荣县教育局</v>
      </c>
      <c r="B2" s="99"/>
      <c r="C2" s="99"/>
      <c r="G2" s="100"/>
      <c r="Q2" s="100" t="s">
        <v>28</v>
      </c>
      <c r="R2" s="120" t="str">
        <f>部门基本情况表!A2</f>
        <v>编报单位：万荣县教育局</v>
      </c>
      <c r="S2" s="120"/>
      <c r="T2" s="120"/>
      <c r="U2" s="120"/>
      <c r="V2" s="120"/>
      <c r="W2" s="120"/>
      <c r="AO2" s="126" t="s">
        <v>28</v>
      </c>
      <c r="AP2" s="127" t="str">
        <f>部门基本情况表!A2</f>
        <v>编报单位：万荣县教育局</v>
      </c>
      <c r="AQ2" s="128"/>
      <c r="AR2" s="128"/>
      <c r="AS2" s="128"/>
      <c r="AT2" s="128"/>
      <c r="AU2" s="128"/>
      <c r="AV2" s="128"/>
      <c r="BJ2" s="134"/>
      <c r="BK2" s="126" t="s">
        <v>28</v>
      </c>
      <c r="BL2" s="126"/>
      <c r="BM2" s="126"/>
    </row>
    <row r="3" s="94" customFormat="1" ht="41.25" customHeight="1" spans="1:65">
      <c r="A3" s="101" t="s">
        <v>31</v>
      </c>
      <c r="B3" s="101"/>
      <c r="C3" s="101"/>
      <c r="D3" s="102" t="s">
        <v>96</v>
      </c>
      <c r="E3" s="102" t="s">
        <v>97</v>
      </c>
      <c r="F3" s="102" t="s">
        <v>98</v>
      </c>
      <c r="G3" s="103" t="s">
        <v>203</v>
      </c>
      <c r="H3" s="103" t="s">
        <v>204</v>
      </c>
      <c r="I3" s="117" t="s">
        <v>205</v>
      </c>
      <c r="J3" s="118"/>
      <c r="K3" s="118"/>
      <c r="L3" s="118"/>
      <c r="M3" s="117" t="s">
        <v>206</v>
      </c>
      <c r="N3" s="118"/>
      <c r="O3" s="119"/>
      <c r="P3" s="114" t="s">
        <v>89</v>
      </c>
      <c r="Q3" s="114" t="s">
        <v>207</v>
      </c>
      <c r="R3" s="121" t="s">
        <v>208</v>
      </c>
      <c r="S3" s="101" t="s">
        <v>209</v>
      </c>
      <c r="T3" s="101"/>
      <c r="U3" s="101"/>
      <c r="V3" s="101"/>
      <c r="W3" s="101"/>
      <c r="X3" s="101"/>
      <c r="Y3" s="101"/>
      <c r="Z3" s="101"/>
      <c r="AA3" s="122" t="s">
        <v>209</v>
      </c>
      <c r="AB3" s="123"/>
      <c r="AC3" s="123"/>
      <c r="AD3" s="123"/>
      <c r="AE3" s="124"/>
      <c r="AF3" s="101" t="s">
        <v>210</v>
      </c>
      <c r="AG3" s="101" t="s">
        <v>211</v>
      </c>
      <c r="AH3" s="125" t="s">
        <v>212</v>
      </c>
      <c r="AI3" s="123"/>
      <c r="AJ3" s="124"/>
      <c r="AK3" s="101" t="s">
        <v>213</v>
      </c>
      <c r="AL3" s="101"/>
      <c r="AM3" s="101" t="s">
        <v>214</v>
      </c>
      <c r="AN3" s="101" t="s">
        <v>215</v>
      </c>
      <c r="AO3" s="101" t="s">
        <v>216</v>
      </c>
      <c r="AP3" s="103" t="s">
        <v>217</v>
      </c>
      <c r="AQ3" s="101" t="s">
        <v>218</v>
      </c>
      <c r="AR3" s="101"/>
      <c r="AS3" s="101" t="s">
        <v>219</v>
      </c>
      <c r="AT3" s="129" t="s">
        <v>220</v>
      </c>
      <c r="AU3" s="130" t="s">
        <v>221</v>
      </c>
      <c r="AV3" s="130"/>
      <c r="AW3" s="101" t="s">
        <v>222</v>
      </c>
      <c r="AX3" s="103" t="s">
        <v>223</v>
      </c>
      <c r="AY3" s="130" t="s">
        <v>224</v>
      </c>
      <c r="AZ3" s="130" t="s">
        <v>225</v>
      </c>
      <c r="BA3" s="131" t="s">
        <v>226</v>
      </c>
      <c r="BB3" s="132"/>
      <c r="BC3" s="132"/>
      <c r="BD3" s="133"/>
      <c r="BE3" s="101" t="s">
        <v>227</v>
      </c>
      <c r="BF3" s="101"/>
      <c r="BG3" s="101"/>
      <c r="BH3" s="133" t="s">
        <v>228</v>
      </c>
      <c r="BI3" s="130" t="s">
        <v>229</v>
      </c>
      <c r="BJ3" s="130"/>
      <c r="BK3" s="135" t="s">
        <v>230</v>
      </c>
      <c r="BL3" s="136"/>
      <c r="BM3" s="103" t="s">
        <v>231</v>
      </c>
    </row>
    <row r="4" s="95" customFormat="1" ht="42" customHeight="1" spans="1:77">
      <c r="A4" s="104" t="s">
        <v>75</v>
      </c>
      <c r="B4" s="105" t="s">
        <v>76</v>
      </c>
      <c r="C4" s="105" t="s">
        <v>232</v>
      </c>
      <c r="D4" s="102"/>
      <c r="E4" s="102"/>
      <c r="F4" s="102"/>
      <c r="G4" s="103" t="s">
        <v>233</v>
      </c>
      <c r="H4" s="103" t="s">
        <v>234</v>
      </c>
      <c r="I4" s="114" t="s">
        <v>235</v>
      </c>
      <c r="J4" s="114" t="s">
        <v>236</v>
      </c>
      <c r="K4" s="114" t="s">
        <v>237</v>
      </c>
      <c r="L4" s="114" t="s">
        <v>238</v>
      </c>
      <c r="M4" s="114" t="s">
        <v>239</v>
      </c>
      <c r="N4" s="114" t="s">
        <v>240</v>
      </c>
      <c r="O4" s="114" t="s">
        <v>241</v>
      </c>
      <c r="P4" s="114" t="s">
        <v>89</v>
      </c>
      <c r="Q4" s="114" t="s">
        <v>207</v>
      </c>
      <c r="R4" s="103" t="s">
        <v>242</v>
      </c>
      <c r="S4" s="114" t="s">
        <v>243</v>
      </c>
      <c r="T4" s="114" t="s">
        <v>244</v>
      </c>
      <c r="U4" s="114" t="s">
        <v>245</v>
      </c>
      <c r="V4" s="114" t="s">
        <v>246</v>
      </c>
      <c r="W4" s="114" t="s">
        <v>247</v>
      </c>
      <c r="X4" s="114" t="s">
        <v>248</v>
      </c>
      <c r="Y4" s="114" t="s">
        <v>249</v>
      </c>
      <c r="Z4" s="114" t="s">
        <v>250</v>
      </c>
      <c r="AA4" s="114" t="s">
        <v>251</v>
      </c>
      <c r="AB4" s="114" t="s">
        <v>252</v>
      </c>
      <c r="AC4" s="114" t="s">
        <v>253</v>
      </c>
      <c r="AD4" s="114" t="s">
        <v>254</v>
      </c>
      <c r="AE4" s="114" t="s">
        <v>255</v>
      </c>
      <c r="AF4" s="114" t="s">
        <v>210</v>
      </c>
      <c r="AG4" s="114" t="s">
        <v>211</v>
      </c>
      <c r="AH4" s="114" t="s">
        <v>256</v>
      </c>
      <c r="AI4" s="114" t="s">
        <v>257</v>
      </c>
      <c r="AJ4" s="114" t="s">
        <v>258</v>
      </c>
      <c r="AK4" s="114" t="s">
        <v>259</v>
      </c>
      <c r="AL4" s="114" t="s">
        <v>213</v>
      </c>
      <c r="AM4" s="114" t="s">
        <v>214</v>
      </c>
      <c r="AN4" s="114" t="s">
        <v>215</v>
      </c>
      <c r="AO4" s="114" t="s">
        <v>216</v>
      </c>
      <c r="AP4" s="103" t="s">
        <v>217</v>
      </c>
      <c r="AQ4" s="114" t="s">
        <v>260</v>
      </c>
      <c r="AR4" s="114" t="s">
        <v>261</v>
      </c>
      <c r="AS4" s="114" t="s">
        <v>219</v>
      </c>
      <c r="AT4" s="129" t="s">
        <v>220</v>
      </c>
      <c r="AU4" s="130" t="s">
        <v>262</v>
      </c>
      <c r="AV4" s="130" t="s">
        <v>263</v>
      </c>
      <c r="AW4" s="114" t="s">
        <v>222</v>
      </c>
      <c r="AX4" s="103" t="s">
        <v>264</v>
      </c>
      <c r="AY4" s="130" t="s">
        <v>224</v>
      </c>
      <c r="AZ4" s="130" t="s">
        <v>225</v>
      </c>
      <c r="BA4" s="130" t="s">
        <v>265</v>
      </c>
      <c r="BB4" s="130" t="s">
        <v>266</v>
      </c>
      <c r="BC4" s="130" t="s">
        <v>267</v>
      </c>
      <c r="BD4" s="130" t="s">
        <v>268</v>
      </c>
      <c r="BE4" s="114" t="s">
        <v>269</v>
      </c>
      <c r="BF4" s="101" t="s">
        <v>270</v>
      </c>
      <c r="BG4" s="101" t="s">
        <v>271</v>
      </c>
      <c r="BH4" s="133" t="s">
        <v>228</v>
      </c>
      <c r="BI4" s="133" t="s">
        <v>272</v>
      </c>
      <c r="BJ4" s="130" t="s">
        <v>273</v>
      </c>
      <c r="BK4" s="103" t="s">
        <v>274</v>
      </c>
      <c r="BL4" s="103" t="s">
        <v>275</v>
      </c>
      <c r="BM4" s="103" t="s">
        <v>231</v>
      </c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</row>
    <row r="5" s="96" customFormat="1" ht="31.5" customHeight="1" spans="1:65">
      <c r="A5" s="106"/>
      <c r="B5" s="106"/>
      <c r="C5" s="107" t="s">
        <v>150</v>
      </c>
      <c r="D5" s="108">
        <f>SUM(E5:F5)</f>
        <v>420683653.9</v>
      </c>
      <c r="E5" s="109">
        <f>SUM('一般公共预算财政拨款基本支出经济分类表（七）'!B4)</f>
        <v>412234815.95</v>
      </c>
      <c r="F5" s="109">
        <f>SUM(F6:F33)</f>
        <v>8448837.95</v>
      </c>
      <c r="G5" s="110">
        <f>SUM(H5+R5+AP5+AX5+BK5+BL5+BM5)</f>
        <v>417877682.9</v>
      </c>
      <c r="H5" s="110">
        <f>SUM(I5:Q5)</f>
        <v>406600476.95</v>
      </c>
      <c r="I5" s="110">
        <f>SUM(I6:I33)</f>
        <v>169961182</v>
      </c>
      <c r="J5" s="110">
        <f t="shared" ref="J5:Q5" si="0">SUM(J6:J33)</f>
        <v>35975140</v>
      </c>
      <c r="K5" s="110">
        <f t="shared" si="0"/>
        <v>13824113</v>
      </c>
      <c r="L5" s="110">
        <f t="shared" si="0"/>
        <v>89578680</v>
      </c>
      <c r="M5" s="110">
        <f t="shared" si="0"/>
        <v>45828398.24</v>
      </c>
      <c r="N5" s="110">
        <f t="shared" si="0"/>
        <v>18617786.87</v>
      </c>
      <c r="O5" s="110">
        <f t="shared" si="0"/>
        <v>1566848.52</v>
      </c>
      <c r="P5" s="110">
        <f t="shared" si="0"/>
        <v>31248328.32</v>
      </c>
      <c r="Q5" s="110">
        <f t="shared" si="0"/>
        <v>0</v>
      </c>
      <c r="R5" s="110">
        <f>SUM(S5:AO5)</f>
        <v>7773259</v>
      </c>
      <c r="S5" s="110">
        <f t="shared" ref="S5:AD5" si="1">SUM(S6:S33)</f>
        <v>3315000</v>
      </c>
      <c r="T5" s="110">
        <f t="shared" si="1"/>
        <v>82000</v>
      </c>
      <c r="U5" s="110">
        <f t="shared" si="1"/>
        <v>9500</v>
      </c>
      <c r="V5" s="110">
        <f t="shared" si="1"/>
        <v>40000</v>
      </c>
      <c r="W5" s="110">
        <f t="shared" si="1"/>
        <v>120000</v>
      </c>
      <c r="X5" s="110">
        <f t="shared" si="1"/>
        <v>67500</v>
      </c>
      <c r="Y5" s="110">
        <f t="shared" si="1"/>
        <v>99960</v>
      </c>
      <c r="Z5" s="110">
        <f t="shared" si="1"/>
        <v>283000</v>
      </c>
      <c r="AA5" s="110">
        <f t="shared" si="1"/>
        <v>34700</v>
      </c>
      <c r="AB5" s="110">
        <f t="shared" si="1"/>
        <v>0</v>
      </c>
      <c r="AC5" s="110">
        <f t="shared" si="1"/>
        <v>903809</v>
      </c>
      <c r="AD5" s="110">
        <f t="shared" si="1"/>
        <v>506390</v>
      </c>
      <c r="AE5" s="110">
        <f t="shared" ref="AE5:AO5" si="2">SUM(AE6:AE33)</f>
        <v>146900</v>
      </c>
      <c r="AF5" s="110">
        <f t="shared" si="2"/>
        <v>0</v>
      </c>
      <c r="AG5" s="110">
        <f t="shared" si="2"/>
        <v>11000</v>
      </c>
      <c r="AH5" s="110">
        <f t="shared" si="2"/>
        <v>0</v>
      </c>
      <c r="AI5" s="110">
        <f t="shared" si="2"/>
        <v>0</v>
      </c>
      <c r="AJ5" s="110">
        <f t="shared" si="2"/>
        <v>0</v>
      </c>
      <c r="AK5" s="110">
        <f t="shared" si="2"/>
        <v>1763500</v>
      </c>
      <c r="AL5" s="110">
        <f t="shared" si="2"/>
        <v>20000</v>
      </c>
      <c r="AM5" s="110">
        <f t="shared" si="2"/>
        <v>182000</v>
      </c>
      <c r="AN5" s="110">
        <f t="shared" si="2"/>
        <v>0</v>
      </c>
      <c r="AO5" s="110">
        <f t="shared" si="2"/>
        <v>188000</v>
      </c>
      <c r="AP5" s="110">
        <f>SUM(AQ5:AW5)</f>
        <v>3324780</v>
      </c>
      <c r="AQ5" s="110">
        <f t="shared" ref="AQ5:AW5" si="3">SUM(AQ6:AQ33)</f>
        <v>3324780</v>
      </c>
      <c r="AR5" s="110">
        <f t="shared" si="3"/>
        <v>0</v>
      </c>
      <c r="AS5" s="110">
        <f t="shared" si="3"/>
        <v>0</v>
      </c>
      <c r="AT5" s="110">
        <f t="shared" si="3"/>
        <v>0</v>
      </c>
      <c r="AU5" s="110">
        <f t="shared" si="3"/>
        <v>0</v>
      </c>
      <c r="AV5" s="110">
        <f t="shared" si="3"/>
        <v>0</v>
      </c>
      <c r="AW5" s="110">
        <f t="shared" si="3"/>
        <v>0</v>
      </c>
      <c r="AX5" s="110">
        <f>SUM(AY5:BK5)</f>
        <v>179166.95</v>
      </c>
      <c r="AY5" s="110">
        <f t="shared" ref="AY5:BM5" si="4">SUM(AY6:AY33)</f>
        <v>0</v>
      </c>
      <c r="AZ5" s="110">
        <f t="shared" si="4"/>
        <v>114166.95</v>
      </c>
      <c r="BA5" s="110">
        <f t="shared" si="4"/>
        <v>0</v>
      </c>
      <c r="BB5" s="110">
        <f t="shared" si="4"/>
        <v>0</v>
      </c>
      <c r="BC5" s="110">
        <f t="shared" si="4"/>
        <v>0</v>
      </c>
      <c r="BD5" s="110">
        <f t="shared" si="4"/>
        <v>0</v>
      </c>
      <c r="BE5" s="110">
        <f t="shared" si="4"/>
        <v>65000</v>
      </c>
      <c r="BF5" s="110">
        <f t="shared" si="4"/>
        <v>0</v>
      </c>
      <c r="BG5" s="110">
        <f t="shared" si="4"/>
        <v>0</v>
      </c>
      <c r="BH5" s="110">
        <f t="shared" si="4"/>
        <v>0</v>
      </c>
      <c r="BI5" s="110">
        <f t="shared" si="4"/>
        <v>0</v>
      </c>
      <c r="BJ5" s="110">
        <f t="shared" si="4"/>
        <v>0</v>
      </c>
      <c r="BK5" s="110">
        <f t="shared" si="4"/>
        <v>0</v>
      </c>
      <c r="BL5" s="110">
        <f t="shared" si="4"/>
        <v>0</v>
      </c>
      <c r="BM5" s="110">
        <f t="shared" si="4"/>
        <v>0</v>
      </c>
    </row>
    <row r="6" s="96" customFormat="1" ht="31.5" customHeight="1" spans="1:65">
      <c r="A6" s="111" t="s">
        <v>276</v>
      </c>
      <c r="B6" s="111" t="s">
        <v>79</v>
      </c>
      <c r="C6" s="112" t="s">
        <v>277</v>
      </c>
      <c r="D6" s="108">
        <f t="shared" ref="D6:D21" si="5">SUM(E6:F6)</f>
        <v>11711109</v>
      </c>
      <c r="E6" s="109">
        <f>G6</f>
        <v>11711109</v>
      </c>
      <c r="F6" s="109"/>
      <c r="G6" s="110">
        <f>SUM(H6+R6+AP6+AX6+BK6+BL6+BM6)</f>
        <v>11711109</v>
      </c>
      <c r="H6" s="110">
        <f>SUM(I6:Q6)</f>
        <v>10714103</v>
      </c>
      <c r="I6" s="110">
        <v>6320722</v>
      </c>
      <c r="J6" s="110">
        <v>1007276</v>
      </c>
      <c r="K6" s="110">
        <v>514145</v>
      </c>
      <c r="L6" s="110">
        <v>2871960</v>
      </c>
      <c r="M6" s="110"/>
      <c r="N6" s="110"/>
      <c r="O6" s="110"/>
      <c r="P6" s="110"/>
      <c r="Q6" s="110">
        <f>SUM('一般公共预算财政拨款基本支出经济分类表（七）'!B14,'一般公共预算财政拨款基本支出经济分类表（七）'!D22)</f>
        <v>0</v>
      </c>
      <c r="R6" s="110">
        <f t="shared" ref="R6:R17" si="6">SUM(S6:AO6)</f>
        <v>950006</v>
      </c>
      <c r="S6" s="110">
        <v>60000</v>
      </c>
      <c r="T6" s="110">
        <v>0</v>
      </c>
      <c r="U6" s="110">
        <v>8000</v>
      </c>
      <c r="V6" s="110">
        <v>30000</v>
      </c>
      <c r="W6" s="110">
        <v>90000</v>
      </c>
      <c r="X6" s="110">
        <v>50000</v>
      </c>
      <c r="Y6" s="110">
        <v>99960</v>
      </c>
      <c r="Z6" s="110">
        <v>225000</v>
      </c>
      <c r="AA6" s="110">
        <v>0</v>
      </c>
      <c r="AB6" s="110">
        <v>0</v>
      </c>
      <c r="AC6" s="110">
        <v>114625</v>
      </c>
      <c r="AD6" s="110">
        <v>95521</v>
      </c>
      <c r="AE6" s="110">
        <f>SUM('一般公共预算财政拨款基本支出经济分类表（七）'!D21)</f>
        <v>102900</v>
      </c>
      <c r="AF6" s="110">
        <v>0</v>
      </c>
      <c r="AG6" s="110">
        <v>0</v>
      </c>
      <c r="AH6" s="110">
        <v>0</v>
      </c>
      <c r="AI6" s="110"/>
      <c r="AJ6" s="110">
        <v>0</v>
      </c>
      <c r="AK6" s="110">
        <v>0</v>
      </c>
      <c r="AL6" s="110">
        <v>0</v>
      </c>
      <c r="AM6" s="110">
        <v>14000</v>
      </c>
      <c r="AN6" s="110">
        <v>0</v>
      </c>
      <c r="AO6" s="110">
        <v>60000</v>
      </c>
      <c r="AP6" s="110">
        <f>AQ6+AR6+AS6</f>
        <v>0</v>
      </c>
      <c r="AQ6" s="110">
        <v>0</v>
      </c>
      <c r="AR6" s="110"/>
      <c r="AS6" s="110"/>
      <c r="AT6" s="110"/>
      <c r="AU6" s="110"/>
      <c r="AV6" s="110"/>
      <c r="AW6" s="110">
        <v>0</v>
      </c>
      <c r="AX6" s="110">
        <v>47000</v>
      </c>
      <c r="AY6" s="110"/>
      <c r="AZ6" s="110"/>
      <c r="BA6" s="110"/>
      <c r="BB6" s="110"/>
      <c r="BC6" s="110"/>
      <c r="BD6" s="110"/>
      <c r="BE6" s="110">
        <v>47000</v>
      </c>
      <c r="BF6" s="110">
        <v>0</v>
      </c>
      <c r="BG6" s="110">
        <v>0</v>
      </c>
      <c r="BH6" s="110"/>
      <c r="BI6" s="110"/>
      <c r="BJ6" s="110"/>
      <c r="BK6" s="110"/>
      <c r="BL6" s="110"/>
      <c r="BM6" s="110"/>
    </row>
    <row r="7" s="96" customFormat="1" ht="31.5" customHeight="1" spans="1:65">
      <c r="A7" s="111" t="s">
        <v>105</v>
      </c>
      <c r="B7" s="111" t="s">
        <v>106</v>
      </c>
      <c r="C7" s="112" t="s">
        <v>278</v>
      </c>
      <c r="D7" s="108">
        <f t="shared" si="5"/>
        <v>14432262</v>
      </c>
      <c r="E7" s="109">
        <f t="shared" ref="E7:E15" si="7">G7</f>
        <v>14432262</v>
      </c>
      <c r="F7" s="109"/>
      <c r="G7" s="110">
        <f t="shared" ref="G7:G21" si="8">SUM(H7+R7+AP7+AX7+BK7+BL7+BM7)</f>
        <v>14432262</v>
      </c>
      <c r="H7" s="110">
        <f t="shared" ref="H7:H21" si="9">SUM(I7:Q7)</f>
        <v>14375074</v>
      </c>
      <c r="I7" s="110">
        <v>7727300</v>
      </c>
      <c r="J7" s="110">
        <v>1130944</v>
      </c>
      <c r="K7" s="110">
        <v>630010</v>
      </c>
      <c r="L7" s="110">
        <v>4886820</v>
      </c>
      <c r="M7" s="110"/>
      <c r="N7" s="110"/>
      <c r="O7" s="110"/>
      <c r="P7" s="110"/>
      <c r="Q7" s="110"/>
      <c r="R7" s="110">
        <f t="shared" si="6"/>
        <v>57188</v>
      </c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>
        <v>38125</v>
      </c>
      <c r="AD7" s="110">
        <v>19063</v>
      </c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>
        <f t="shared" ref="AP7:AP17" si="10">SUM(AQ7:AW7)</f>
        <v>0</v>
      </c>
      <c r="AQ7" s="110"/>
      <c r="AR7" s="110"/>
      <c r="AS7" s="110"/>
      <c r="AT7" s="110"/>
      <c r="AU7" s="110"/>
      <c r="AV7" s="110"/>
      <c r="AW7" s="110"/>
      <c r="AX7" s="110">
        <f t="shared" ref="AX7:AX17" si="11">SUM(AY7:BK7)</f>
        <v>0</v>
      </c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>
        <f t="shared" ref="BK7:BK12" si="12">SUM(BK8:BK35)</f>
        <v>0</v>
      </c>
      <c r="BL7" s="110">
        <f t="shared" ref="BL7:BL12" si="13">SUM(BL8:BL35)</f>
        <v>0</v>
      </c>
      <c r="BM7" s="110">
        <f t="shared" ref="BM7:BM12" si="14">SUM(BM8:BM35)</f>
        <v>0</v>
      </c>
    </row>
    <row r="8" s="96" customFormat="1" ht="31.5" customHeight="1" spans="1:65">
      <c r="A8" s="111" t="s">
        <v>279</v>
      </c>
      <c r="B8" s="113" t="s">
        <v>280</v>
      </c>
      <c r="C8" s="112" t="s">
        <v>281</v>
      </c>
      <c r="D8" s="108">
        <f t="shared" si="5"/>
        <v>37946218</v>
      </c>
      <c r="E8" s="109">
        <f t="shared" si="7"/>
        <v>37946218</v>
      </c>
      <c r="F8" s="109"/>
      <c r="G8" s="110">
        <f t="shared" si="8"/>
        <v>37946218</v>
      </c>
      <c r="H8" s="110">
        <f t="shared" si="9"/>
        <v>37795714</v>
      </c>
      <c r="I8" s="110">
        <v>21423123</v>
      </c>
      <c r="J8" s="110">
        <v>2724744</v>
      </c>
      <c r="K8" s="110">
        <v>1743007</v>
      </c>
      <c r="L8" s="110">
        <v>11904840</v>
      </c>
      <c r="M8" s="110"/>
      <c r="N8" s="110"/>
      <c r="O8" s="110"/>
      <c r="P8" s="110"/>
      <c r="Q8" s="110"/>
      <c r="R8" s="110">
        <f t="shared" si="6"/>
        <v>150504</v>
      </c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>
        <v>100335</v>
      </c>
      <c r="AD8" s="110">
        <v>50169</v>
      </c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>
        <f t="shared" si="10"/>
        <v>0</v>
      </c>
      <c r="AQ8" s="110"/>
      <c r="AR8" s="110"/>
      <c r="AS8" s="110"/>
      <c r="AT8" s="110"/>
      <c r="AU8" s="110"/>
      <c r="AV8" s="110"/>
      <c r="AW8" s="110"/>
      <c r="AX8" s="110">
        <f t="shared" si="11"/>
        <v>0</v>
      </c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>
        <f t="shared" si="12"/>
        <v>0</v>
      </c>
      <c r="BL8" s="110">
        <f t="shared" si="13"/>
        <v>0</v>
      </c>
      <c r="BM8" s="110">
        <f t="shared" si="14"/>
        <v>0</v>
      </c>
    </row>
    <row r="9" s="96" customFormat="1" ht="31.5" customHeight="1" spans="1:65">
      <c r="A9" s="111" t="s">
        <v>282</v>
      </c>
      <c r="B9" s="111" t="s">
        <v>283</v>
      </c>
      <c r="C9" s="112" t="s">
        <v>284</v>
      </c>
      <c r="D9" s="108">
        <f t="shared" si="5"/>
        <v>39214208</v>
      </c>
      <c r="E9" s="109">
        <f t="shared" si="7"/>
        <v>39214208</v>
      </c>
      <c r="F9" s="109"/>
      <c r="G9" s="110">
        <f t="shared" si="8"/>
        <v>39214208</v>
      </c>
      <c r="H9" s="110">
        <f t="shared" si="9"/>
        <v>39058669</v>
      </c>
      <c r="I9" s="110">
        <v>22228200</v>
      </c>
      <c r="J9" s="110">
        <v>2780808</v>
      </c>
      <c r="K9" s="110">
        <v>1806421</v>
      </c>
      <c r="L9" s="110">
        <v>12243240</v>
      </c>
      <c r="M9" s="110"/>
      <c r="N9" s="110"/>
      <c r="O9" s="110"/>
      <c r="P9" s="110"/>
      <c r="Q9" s="110"/>
      <c r="R9" s="110">
        <f t="shared" si="6"/>
        <v>155539</v>
      </c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>
        <v>103693</v>
      </c>
      <c r="AD9" s="110">
        <v>51846</v>
      </c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>
        <f t="shared" si="10"/>
        <v>0</v>
      </c>
      <c r="AQ9" s="110"/>
      <c r="AR9" s="110"/>
      <c r="AS9" s="110"/>
      <c r="AT9" s="110"/>
      <c r="AU9" s="110"/>
      <c r="AV9" s="110"/>
      <c r="AW9" s="110"/>
      <c r="AX9" s="110">
        <f t="shared" si="11"/>
        <v>0</v>
      </c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>
        <f t="shared" si="12"/>
        <v>0</v>
      </c>
      <c r="BL9" s="110">
        <f t="shared" si="13"/>
        <v>0</v>
      </c>
      <c r="BM9" s="110">
        <f t="shared" si="14"/>
        <v>0</v>
      </c>
    </row>
    <row r="10" s="96" customFormat="1" ht="31.5" customHeight="1" spans="1:65">
      <c r="A10" s="111" t="s">
        <v>100</v>
      </c>
      <c r="B10" s="111" t="s">
        <v>101</v>
      </c>
      <c r="C10" s="112" t="s">
        <v>285</v>
      </c>
      <c r="D10" s="108">
        <f t="shared" si="5"/>
        <v>42027415</v>
      </c>
      <c r="E10" s="109">
        <f t="shared" si="7"/>
        <v>42027415</v>
      </c>
      <c r="F10" s="109"/>
      <c r="G10" s="110">
        <f t="shared" si="8"/>
        <v>42027415</v>
      </c>
      <c r="H10" s="110">
        <f t="shared" si="9"/>
        <v>41860364</v>
      </c>
      <c r="I10" s="110">
        <v>24321834</v>
      </c>
      <c r="J10" s="110">
        <v>2838816</v>
      </c>
      <c r="K10" s="110">
        <v>1980494</v>
      </c>
      <c r="L10" s="110">
        <v>12719220</v>
      </c>
      <c r="M10" s="110"/>
      <c r="N10" s="110"/>
      <c r="O10" s="110"/>
      <c r="P10" s="110"/>
      <c r="Q10" s="110"/>
      <c r="R10" s="110">
        <f t="shared" si="6"/>
        <v>167051</v>
      </c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>
        <v>111367</v>
      </c>
      <c r="AD10" s="110">
        <v>55684</v>
      </c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>
        <f t="shared" si="10"/>
        <v>0</v>
      </c>
      <c r="AQ10" s="110"/>
      <c r="AR10" s="110"/>
      <c r="AS10" s="110"/>
      <c r="AT10" s="110"/>
      <c r="AU10" s="110"/>
      <c r="AV10" s="110"/>
      <c r="AW10" s="110"/>
      <c r="AX10" s="110">
        <f t="shared" si="11"/>
        <v>0</v>
      </c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>
        <f t="shared" si="12"/>
        <v>0</v>
      </c>
      <c r="BL10" s="110">
        <f t="shared" si="13"/>
        <v>0</v>
      </c>
      <c r="BM10" s="110">
        <f t="shared" si="14"/>
        <v>0</v>
      </c>
    </row>
    <row r="11" s="96" customFormat="1" ht="31.5" customHeight="1" spans="1:65">
      <c r="A11" s="111" t="s">
        <v>286</v>
      </c>
      <c r="B11" s="111" t="s">
        <v>287</v>
      </c>
      <c r="C11" s="112" t="s">
        <v>288</v>
      </c>
      <c r="D11" s="108">
        <f t="shared" si="5"/>
        <v>152532015</v>
      </c>
      <c r="E11" s="109">
        <f t="shared" si="7"/>
        <v>152532015</v>
      </c>
      <c r="F11" s="109"/>
      <c r="G11" s="110">
        <f t="shared" si="8"/>
        <v>152532015</v>
      </c>
      <c r="H11" s="110">
        <f t="shared" si="9"/>
        <v>151987050</v>
      </c>
      <c r="I11" s="110">
        <v>79822835</v>
      </c>
      <c r="J11" s="110">
        <v>24628048</v>
      </c>
      <c r="K11" s="110">
        <v>6497607</v>
      </c>
      <c r="L11" s="110">
        <v>41038560</v>
      </c>
      <c r="M11" s="110"/>
      <c r="N11" s="110"/>
      <c r="O11" s="110"/>
      <c r="P11" s="110"/>
      <c r="Q11" s="110"/>
      <c r="R11" s="110">
        <f t="shared" si="6"/>
        <v>544965</v>
      </c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>
        <v>363309</v>
      </c>
      <c r="AD11" s="110">
        <v>181656</v>
      </c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>
        <f t="shared" si="10"/>
        <v>0</v>
      </c>
      <c r="AQ11" s="110"/>
      <c r="AR11" s="110"/>
      <c r="AS11" s="110"/>
      <c r="AT11" s="110"/>
      <c r="AU11" s="110"/>
      <c r="AV11" s="110"/>
      <c r="AW11" s="110"/>
      <c r="AX11" s="110">
        <f t="shared" si="11"/>
        <v>0</v>
      </c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>
        <f t="shared" si="12"/>
        <v>0</v>
      </c>
      <c r="BL11" s="110">
        <f t="shared" si="13"/>
        <v>0</v>
      </c>
      <c r="BM11" s="110">
        <f t="shared" si="14"/>
        <v>0</v>
      </c>
    </row>
    <row r="12" s="96" customFormat="1" ht="31.5" customHeight="1" spans="1:65">
      <c r="A12" s="111" t="s">
        <v>289</v>
      </c>
      <c r="B12" s="111" t="s">
        <v>290</v>
      </c>
      <c r="C12" s="112" t="s">
        <v>291</v>
      </c>
      <c r="D12" s="108">
        <f t="shared" si="5"/>
        <v>2127463</v>
      </c>
      <c r="E12" s="109">
        <f t="shared" si="7"/>
        <v>2127463</v>
      </c>
      <c r="F12" s="109"/>
      <c r="G12" s="110">
        <f t="shared" si="8"/>
        <v>2127463</v>
      </c>
      <c r="H12" s="110">
        <f t="shared" si="9"/>
        <v>2118860</v>
      </c>
      <c r="I12" s="110">
        <v>1328954</v>
      </c>
      <c r="J12" s="110">
        <v>124360</v>
      </c>
      <c r="K12" s="110">
        <v>110666</v>
      </c>
      <c r="L12" s="110">
        <v>554880</v>
      </c>
      <c r="M12" s="110"/>
      <c r="N12" s="110"/>
      <c r="O12" s="110"/>
      <c r="P12" s="110"/>
      <c r="Q12" s="110"/>
      <c r="R12" s="110">
        <f t="shared" si="6"/>
        <v>8603</v>
      </c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>
        <v>5735</v>
      </c>
      <c r="AD12" s="110">
        <v>2868</v>
      </c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>
        <f t="shared" si="10"/>
        <v>0</v>
      </c>
      <c r="AQ12" s="110"/>
      <c r="AR12" s="110"/>
      <c r="AS12" s="110"/>
      <c r="AT12" s="110"/>
      <c r="AU12" s="110"/>
      <c r="AV12" s="110"/>
      <c r="AW12" s="110"/>
      <c r="AX12" s="110">
        <f t="shared" si="11"/>
        <v>0</v>
      </c>
      <c r="AY12" s="110"/>
      <c r="AZ12" s="110"/>
      <c r="BA12" s="110"/>
      <c r="BB12" s="110"/>
      <c r="BC12" s="110"/>
      <c r="BD12" s="110"/>
      <c r="BE12" s="110"/>
      <c r="BF12" s="110"/>
      <c r="BG12" s="110"/>
      <c r="BH12" s="110"/>
      <c r="BI12" s="110"/>
      <c r="BJ12" s="110"/>
      <c r="BK12" s="110">
        <f t="shared" si="12"/>
        <v>0</v>
      </c>
      <c r="BL12" s="110">
        <f t="shared" si="13"/>
        <v>0</v>
      </c>
      <c r="BM12" s="110">
        <f t="shared" si="14"/>
        <v>0</v>
      </c>
    </row>
    <row r="13" s="96" customFormat="1" ht="31.5" customHeight="1" spans="1:65">
      <c r="A13" s="111" t="s">
        <v>292</v>
      </c>
      <c r="B13" s="111" t="s">
        <v>293</v>
      </c>
      <c r="C13" s="112" t="s">
        <v>294</v>
      </c>
      <c r="D13" s="108">
        <f t="shared" si="5"/>
        <v>2641684</v>
      </c>
      <c r="E13" s="109">
        <f t="shared" si="7"/>
        <v>2641684</v>
      </c>
      <c r="F13" s="109"/>
      <c r="G13" s="110">
        <f t="shared" si="8"/>
        <v>2641684</v>
      </c>
      <c r="H13" s="110">
        <f t="shared" si="9"/>
        <v>2490165</v>
      </c>
      <c r="I13" s="110">
        <v>1539863</v>
      </c>
      <c r="J13" s="110">
        <v>123112</v>
      </c>
      <c r="K13" s="110">
        <v>125190</v>
      </c>
      <c r="L13" s="110">
        <v>702000</v>
      </c>
      <c r="M13" s="110"/>
      <c r="N13" s="110"/>
      <c r="O13" s="110"/>
      <c r="P13" s="110"/>
      <c r="Q13" s="110"/>
      <c r="R13" s="110">
        <f t="shared" si="6"/>
        <v>133519</v>
      </c>
      <c r="S13" s="110">
        <v>45000</v>
      </c>
      <c r="T13" s="110">
        <v>2000</v>
      </c>
      <c r="U13" s="110">
        <v>500</v>
      </c>
      <c r="V13" s="110">
        <v>0</v>
      </c>
      <c r="W13" s="110">
        <v>0</v>
      </c>
      <c r="X13" s="110">
        <v>10000</v>
      </c>
      <c r="Y13" s="110">
        <v>0</v>
      </c>
      <c r="Z13" s="110">
        <v>4000</v>
      </c>
      <c r="AA13" s="110">
        <v>4000</v>
      </c>
      <c r="AB13" s="110">
        <v>0</v>
      </c>
      <c r="AC13" s="110">
        <v>26465</v>
      </c>
      <c r="AD13" s="110">
        <v>22054</v>
      </c>
      <c r="AE13" s="110">
        <v>0</v>
      </c>
      <c r="AF13" s="110">
        <v>0</v>
      </c>
      <c r="AG13" s="110">
        <v>8000</v>
      </c>
      <c r="AH13" s="110">
        <v>0</v>
      </c>
      <c r="AI13" s="110"/>
      <c r="AJ13" s="110">
        <v>0</v>
      </c>
      <c r="AK13" s="110">
        <v>3500</v>
      </c>
      <c r="AL13" s="110">
        <v>0</v>
      </c>
      <c r="AM13" s="110">
        <v>0</v>
      </c>
      <c r="AN13" s="110">
        <v>0</v>
      </c>
      <c r="AO13" s="110">
        <v>8000</v>
      </c>
      <c r="AP13" s="110">
        <v>0</v>
      </c>
      <c r="AQ13" s="110"/>
      <c r="AR13" s="110"/>
      <c r="AS13" s="110"/>
      <c r="AT13" s="110"/>
      <c r="AU13" s="110"/>
      <c r="AV13" s="110"/>
      <c r="AW13" s="110">
        <v>0</v>
      </c>
      <c r="AX13" s="110">
        <v>18000</v>
      </c>
      <c r="AY13" s="110"/>
      <c r="AZ13" s="110"/>
      <c r="BA13" s="110"/>
      <c r="BB13" s="110"/>
      <c r="BC13" s="110"/>
      <c r="BD13" s="110"/>
      <c r="BE13" s="110">
        <v>18000</v>
      </c>
      <c r="BF13" s="110">
        <v>0</v>
      </c>
      <c r="BG13" s="110">
        <v>0</v>
      </c>
      <c r="BH13" s="110"/>
      <c r="BI13" s="110"/>
      <c r="BJ13" s="110"/>
      <c r="BK13" s="110"/>
      <c r="BL13" s="110"/>
      <c r="BM13" s="110"/>
    </row>
    <row r="14" s="96" customFormat="1" ht="31.5" customHeight="1" spans="1:65">
      <c r="A14" s="111" t="s">
        <v>132</v>
      </c>
      <c r="B14" s="111" t="s">
        <v>133</v>
      </c>
      <c r="C14" s="112" t="s">
        <v>295</v>
      </c>
      <c r="D14" s="108">
        <f t="shared" si="5"/>
        <v>2280467</v>
      </c>
      <c r="E14" s="109">
        <f t="shared" si="7"/>
        <v>2280467</v>
      </c>
      <c r="F14" s="109"/>
      <c r="G14" s="110">
        <f t="shared" si="8"/>
        <v>2280467</v>
      </c>
      <c r="H14" s="110">
        <f t="shared" si="9"/>
        <v>2104978</v>
      </c>
      <c r="I14" s="110">
        <v>1221623</v>
      </c>
      <c r="J14" s="110">
        <v>146008</v>
      </c>
      <c r="K14" s="110">
        <v>99307</v>
      </c>
      <c r="L14" s="110">
        <v>638040</v>
      </c>
      <c r="M14" s="110"/>
      <c r="N14" s="110"/>
      <c r="O14" s="110"/>
      <c r="P14" s="110"/>
      <c r="Q14" s="110"/>
      <c r="R14" s="110">
        <f t="shared" si="6"/>
        <v>175489</v>
      </c>
      <c r="S14" s="110">
        <v>47000</v>
      </c>
      <c r="T14" s="110">
        <v>0</v>
      </c>
      <c r="U14" s="110">
        <v>1000</v>
      </c>
      <c r="V14" s="110">
        <v>10000</v>
      </c>
      <c r="W14" s="110">
        <v>30000</v>
      </c>
      <c r="X14" s="110">
        <v>7500</v>
      </c>
      <c r="Y14" s="110">
        <v>0</v>
      </c>
      <c r="Z14" s="110">
        <v>4000</v>
      </c>
      <c r="AA14" s="110">
        <v>2000</v>
      </c>
      <c r="AB14" s="110">
        <v>0</v>
      </c>
      <c r="AC14" s="110">
        <v>22358</v>
      </c>
      <c r="AD14" s="110">
        <v>18631</v>
      </c>
      <c r="AE14" s="110">
        <v>0</v>
      </c>
      <c r="AF14" s="110">
        <v>0</v>
      </c>
      <c r="AG14" s="110">
        <v>3000</v>
      </c>
      <c r="AH14" s="110">
        <v>0</v>
      </c>
      <c r="AI14" s="110"/>
      <c r="AJ14" s="110">
        <v>0</v>
      </c>
      <c r="AK14" s="110">
        <v>20000</v>
      </c>
      <c r="AL14" s="110">
        <v>0</v>
      </c>
      <c r="AM14" s="110">
        <v>0</v>
      </c>
      <c r="AN14" s="110">
        <v>0</v>
      </c>
      <c r="AO14" s="110">
        <v>10000</v>
      </c>
      <c r="AP14" s="110">
        <v>0</v>
      </c>
      <c r="AQ14" s="110"/>
      <c r="AR14" s="110"/>
      <c r="AS14" s="110"/>
      <c r="AT14" s="110"/>
      <c r="AU14" s="110"/>
      <c r="AV14" s="110"/>
      <c r="AW14" s="110">
        <v>0</v>
      </c>
      <c r="AX14" s="110">
        <v>0</v>
      </c>
      <c r="AY14" s="110"/>
      <c r="AZ14" s="110"/>
      <c r="BA14" s="110"/>
      <c r="BB14" s="110"/>
      <c r="BC14" s="110"/>
      <c r="BD14" s="110"/>
      <c r="BE14" s="110">
        <v>0</v>
      </c>
      <c r="BF14" s="110">
        <v>0</v>
      </c>
      <c r="BG14" s="110">
        <v>0</v>
      </c>
      <c r="BH14" s="110"/>
      <c r="BI14" s="110"/>
      <c r="BJ14" s="110"/>
      <c r="BK14" s="110"/>
      <c r="BL14" s="110"/>
      <c r="BM14" s="110"/>
    </row>
    <row r="15" s="96" customFormat="1" ht="31.5" customHeight="1" spans="1:65">
      <c r="A15" s="111" t="s">
        <v>113</v>
      </c>
      <c r="B15" s="111" t="s">
        <v>114</v>
      </c>
      <c r="C15" s="112" t="s">
        <v>296</v>
      </c>
      <c r="D15" s="108">
        <f t="shared" si="5"/>
        <v>6735833</v>
      </c>
      <c r="E15" s="109">
        <f t="shared" si="7"/>
        <v>6735833</v>
      </c>
      <c r="F15" s="109"/>
      <c r="G15" s="110">
        <f t="shared" si="8"/>
        <v>6735833</v>
      </c>
      <c r="H15" s="110">
        <f t="shared" si="9"/>
        <v>6709138</v>
      </c>
      <c r="I15" s="110">
        <v>3901728</v>
      </c>
      <c r="J15" s="110">
        <v>471024</v>
      </c>
      <c r="K15" s="110">
        <v>317266</v>
      </c>
      <c r="L15" s="110">
        <v>2019120</v>
      </c>
      <c r="M15" s="110"/>
      <c r="N15" s="110"/>
      <c r="O15" s="110"/>
      <c r="P15" s="110"/>
      <c r="Q15" s="110"/>
      <c r="R15" s="110">
        <f t="shared" si="6"/>
        <v>26695</v>
      </c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>
        <v>17797</v>
      </c>
      <c r="AD15" s="110">
        <v>8898</v>
      </c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>
        <f t="shared" ref="AP15:AP17" si="15">SUM(AQ15:AW15)</f>
        <v>0</v>
      </c>
      <c r="AQ15" s="110"/>
      <c r="AR15" s="110"/>
      <c r="AS15" s="110"/>
      <c r="AT15" s="110"/>
      <c r="AU15" s="110"/>
      <c r="AV15" s="110"/>
      <c r="AW15" s="110"/>
      <c r="AX15" s="110">
        <f t="shared" ref="AX15:AX17" si="16">SUM(AY15:BK15)</f>
        <v>0</v>
      </c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>
        <f t="shared" ref="BK15:BM16" si="17">SUM(BK16:BK43)</f>
        <v>0</v>
      </c>
      <c r="BL15" s="110">
        <f>SUM(BL16:BL43)</f>
        <v>0</v>
      </c>
      <c r="BM15" s="110">
        <f>SUM(BM16:BM43)</f>
        <v>0</v>
      </c>
    </row>
    <row r="16" s="96" customFormat="1" ht="31.5" customHeight="1" spans="1:65">
      <c r="A16" s="111" t="s">
        <v>80</v>
      </c>
      <c r="B16" s="111" t="s">
        <v>81</v>
      </c>
      <c r="C16" s="114" t="s">
        <v>297</v>
      </c>
      <c r="D16" s="109">
        <f t="shared" si="5"/>
        <v>45828398.24</v>
      </c>
      <c r="E16" s="109">
        <f t="shared" ref="E16:E21" si="18">SUM(G16)</f>
        <v>45828398.24</v>
      </c>
      <c r="F16" s="109"/>
      <c r="G16" s="110">
        <f t="shared" si="8"/>
        <v>45828398.24</v>
      </c>
      <c r="H16" s="110">
        <f t="shared" si="9"/>
        <v>45828398.24</v>
      </c>
      <c r="I16" s="110"/>
      <c r="J16" s="110"/>
      <c r="K16" s="110"/>
      <c r="L16" s="110"/>
      <c r="M16" s="110">
        <f>SUM('一般公共预算财政拨款基本支出经济分类表（七）'!B10)</f>
        <v>45828398.24</v>
      </c>
      <c r="N16" s="110"/>
      <c r="O16" s="110"/>
      <c r="P16" s="110"/>
      <c r="Q16" s="110"/>
      <c r="R16" s="110">
        <f t="shared" si="6"/>
        <v>0</v>
      </c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>
        <f t="shared" si="15"/>
        <v>0</v>
      </c>
      <c r="AQ16" s="110"/>
      <c r="AR16" s="110"/>
      <c r="AS16" s="110"/>
      <c r="AT16" s="110"/>
      <c r="AU16" s="110"/>
      <c r="AV16" s="110"/>
      <c r="AW16" s="110"/>
      <c r="AX16" s="110">
        <f t="shared" si="16"/>
        <v>0</v>
      </c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>
        <f t="shared" ref="BK16:BM16" si="19">SUM(BK17:BK44)</f>
        <v>0</v>
      </c>
      <c r="BL16" s="110">
        <f t="shared" si="19"/>
        <v>0</v>
      </c>
      <c r="BM16" s="110">
        <f t="shared" si="19"/>
        <v>0</v>
      </c>
    </row>
    <row r="17" s="96" customFormat="1" ht="31.5" customHeight="1" spans="1:65">
      <c r="A17" s="111" t="s">
        <v>82</v>
      </c>
      <c r="B17" s="111" t="s">
        <v>83</v>
      </c>
      <c r="C17" s="112" t="s">
        <v>298</v>
      </c>
      <c r="D17" s="109">
        <f t="shared" si="5"/>
        <v>1566848.52</v>
      </c>
      <c r="E17" s="109">
        <f t="shared" si="18"/>
        <v>1566848.52</v>
      </c>
      <c r="F17" s="109"/>
      <c r="G17" s="110">
        <f t="shared" si="8"/>
        <v>1566848.52</v>
      </c>
      <c r="H17" s="110">
        <f t="shared" si="9"/>
        <v>1566848.52</v>
      </c>
      <c r="I17" s="110"/>
      <c r="J17" s="110"/>
      <c r="K17" s="110"/>
      <c r="L17" s="110"/>
      <c r="M17" s="110"/>
      <c r="N17" s="110"/>
      <c r="O17" s="110">
        <f>SUM('一般公共预算财政拨款基本支出经济分类表（七）'!B12)</f>
        <v>1566848.52</v>
      </c>
      <c r="P17" s="110"/>
      <c r="Q17" s="110"/>
      <c r="R17" s="110">
        <f t="shared" si="6"/>
        <v>0</v>
      </c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>
        <f t="shared" si="15"/>
        <v>0</v>
      </c>
      <c r="AQ17" s="110"/>
      <c r="AR17" s="110"/>
      <c r="AS17" s="110"/>
      <c r="AT17" s="110"/>
      <c r="AU17" s="110"/>
      <c r="AV17" s="110"/>
      <c r="AW17" s="110"/>
      <c r="AX17" s="110">
        <f t="shared" si="16"/>
        <v>0</v>
      </c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>
        <f t="shared" ref="BK17:BM17" si="20">SUM(BK19:BK45)</f>
        <v>0</v>
      </c>
      <c r="BL17" s="110">
        <f t="shared" si="20"/>
        <v>0</v>
      </c>
      <c r="BM17" s="110">
        <f t="shared" si="20"/>
        <v>0</v>
      </c>
    </row>
    <row r="18" s="96" customFormat="1" ht="31.5" customHeight="1" spans="1:65">
      <c r="A18" s="115" t="s">
        <v>84</v>
      </c>
      <c r="B18" s="115" t="s">
        <v>85</v>
      </c>
      <c r="C18" s="103" t="s">
        <v>240</v>
      </c>
      <c r="D18" s="109">
        <f t="shared" si="5"/>
        <v>643873.95</v>
      </c>
      <c r="E18" s="109">
        <f t="shared" si="18"/>
        <v>643873.95</v>
      </c>
      <c r="F18" s="109"/>
      <c r="G18" s="110">
        <f t="shared" si="8"/>
        <v>643873.95</v>
      </c>
      <c r="H18" s="110">
        <f t="shared" si="9"/>
        <v>643873.95</v>
      </c>
      <c r="I18" s="110"/>
      <c r="J18" s="110"/>
      <c r="K18" s="110"/>
      <c r="L18" s="110"/>
      <c r="M18" s="110"/>
      <c r="N18" s="110">
        <v>643873.95</v>
      </c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</row>
    <row r="19" s="96" customFormat="1" ht="31.5" customHeight="1" spans="1:65">
      <c r="A19" s="115" t="s">
        <v>86</v>
      </c>
      <c r="B19" s="115" t="s">
        <v>87</v>
      </c>
      <c r="C19" s="103" t="s">
        <v>240</v>
      </c>
      <c r="D19" s="109">
        <f t="shared" si="5"/>
        <v>17973912.92</v>
      </c>
      <c r="E19" s="109">
        <f t="shared" si="18"/>
        <v>17973912.92</v>
      </c>
      <c r="F19" s="109"/>
      <c r="G19" s="110">
        <f t="shared" si="8"/>
        <v>17973912.92</v>
      </c>
      <c r="H19" s="110">
        <f t="shared" si="9"/>
        <v>17973912.92</v>
      </c>
      <c r="I19" s="110"/>
      <c r="J19" s="110"/>
      <c r="K19" s="110"/>
      <c r="L19" s="110"/>
      <c r="M19" s="110"/>
      <c r="N19" s="110">
        <v>17973912.92</v>
      </c>
      <c r="O19" s="110"/>
      <c r="P19" s="110"/>
      <c r="Q19" s="110"/>
      <c r="R19" s="110">
        <f t="shared" ref="R19:R21" si="21">SUM(S19:AO19)</f>
        <v>0</v>
      </c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>
        <f t="shared" ref="AP19:AP21" si="22">SUM(AQ19:AW19)</f>
        <v>0</v>
      </c>
      <c r="AQ19" s="110"/>
      <c r="AR19" s="110"/>
      <c r="AS19" s="110"/>
      <c r="AT19" s="110"/>
      <c r="AU19" s="110"/>
      <c r="AV19" s="110"/>
      <c r="AW19" s="110"/>
      <c r="AX19" s="110">
        <f t="shared" ref="AX19:AX21" si="23">SUM(AY19:BK19)</f>
        <v>0</v>
      </c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>
        <f t="shared" ref="BK19:BK33" si="24">SUM(BK20:BK46)</f>
        <v>0</v>
      </c>
      <c r="BL19" s="110">
        <f t="shared" ref="BL19:BL33" si="25">SUM(BL20:BL46)</f>
        <v>0</v>
      </c>
      <c r="BM19" s="110">
        <f t="shared" ref="BM19:BM33" si="26">SUM(BM20:BM46)</f>
        <v>0</v>
      </c>
    </row>
    <row r="20" s="96" customFormat="1" ht="31.5" customHeight="1" spans="1:65">
      <c r="A20" s="111" t="s">
        <v>88</v>
      </c>
      <c r="B20" s="111" t="s">
        <v>89</v>
      </c>
      <c r="C20" s="111" t="s">
        <v>89</v>
      </c>
      <c r="D20" s="109">
        <f t="shared" si="5"/>
        <v>31248328.32</v>
      </c>
      <c r="E20" s="109">
        <f t="shared" si="18"/>
        <v>31248328.32</v>
      </c>
      <c r="F20" s="109"/>
      <c r="G20" s="110">
        <f t="shared" si="8"/>
        <v>31248328.32</v>
      </c>
      <c r="H20" s="110">
        <f t="shared" si="9"/>
        <v>31248328.32</v>
      </c>
      <c r="I20" s="110"/>
      <c r="J20" s="110"/>
      <c r="K20" s="110"/>
      <c r="L20" s="110"/>
      <c r="M20" s="110"/>
      <c r="N20" s="110"/>
      <c r="O20" s="110"/>
      <c r="P20" s="110">
        <f>SUM('一般公共预算财政拨款基本支出经济分类表（七）'!B13)</f>
        <v>31248328.32</v>
      </c>
      <c r="Q20" s="110"/>
      <c r="R20" s="110">
        <f t="shared" si="21"/>
        <v>0</v>
      </c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>
        <f t="shared" si="22"/>
        <v>0</v>
      </c>
      <c r="AQ20" s="110"/>
      <c r="AR20" s="110"/>
      <c r="AS20" s="110"/>
      <c r="AT20" s="110"/>
      <c r="AU20" s="110"/>
      <c r="AV20" s="110"/>
      <c r="AW20" s="110"/>
      <c r="AX20" s="110">
        <f t="shared" si="23"/>
        <v>0</v>
      </c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>
        <f t="shared" si="24"/>
        <v>0</v>
      </c>
      <c r="BL20" s="110">
        <f t="shared" si="25"/>
        <v>0</v>
      </c>
      <c r="BM20" s="110">
        <f t="shared" si="26"/>
        <v>0</v>
      </c>
    </row>
    <row r="21" s="96" customFormat="1" ht="31.5" customHeight="1" spans="1:65">
      <c r="A21" s="111" t="s">
        <v>90</v>
      </c>
      <c r="B21" s="111" t="s">
        <v>91</v>
      </c>
      <c r="C21" s="111" t="s">
        <v>299</v>
      </c>
      <c r="D21" s="109">
        <f t="shared" si="5"/>
        <v>3324780</v>
      </c>
      <c r="E21" s="109">
        <f t="shared" si="18"/>
        <v>3324780</v>
      </c>
      <c r="F21" s="109"/>
      <c r="G21" s="110">
        <f t="shared" si="8"/>
        <v>3324780</v>
      </c>
      <c r="H21" s="110">
        <f t="shared" si="9"/>
        <v>0</v>
      </c>
      <c r="I21" s="110"/>
      <c r="J21" s="110"/>
      <c r="K21" s="110"/>
      <c r="L21" s="110"/>
      <c r="M21" s="110"/>
      <c r="N21" s="110"/>
      <c r="O21" s="110"/>
      <c r="P21" s="110"/>
      <c r="Q21" s="110"/>
      <c r="R21" s="110">
        <f t="shared" si="21"/>
        <v>0</v>
      </c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>
        <f t="shared" si="22"/>
        <v>3324780</v>
      </c>
      <c r="AQ21" s="110">
        <f>SUM('一般公共预算财政拨款基本支出经济分类表（七）'!B19)</f>
        <v>3324780</v>
      </c>
      <c r="AR21" s="110"/>
      <c r="AS21" s="110"/>
      <c r="AT21" s="110"/>
      <c r="AU21" s="110"/>
      <c r="AV21" s="110"/>
      <c r="AW21" s="110"/>
      <c r="AX21" s="110">
        <f t="shared" si="23"/>
        <v>0</v>
      </c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>
        <f t="shared" si="24"/>
        <v>0</v>
      </c>
      <c r="BL21" s="110">
        <f t="shared" si="25"/>
        <v>0</v>
      </c>
      <c r="BM21" s="110">
        <f t="shared" si="26"/>
        <v>0</v>
      </c>
    </row>
    <row r="22" s="96" customFormat="1" ht="31.5" customHeight="1" spans="1:65">
      <c r="A22" s="111" t="s">
        <v>92</v>
      </c>
      <c r="B22" s="111" t="s">
        <v>93</v>
      </c>
      <c r="C22" s="111" t="s">
        <v>300</v>
      </c>
      <c r="D22" s="109">
        <f t="shared" ref="D22:D27" si="27">E22+F22</f>
        <v>500000</v>
      </c>
      <c r="E22" s="109"/>
      <c r="F22" s="109">
        <f t="shared" ref="F22:F27" si="28">G22</f>
        <v>500000</v>
      </c>
      <c r="G22" s="110">
        <f t="shared" ref="G22:G27" si="29">H22+R22+AP22+AX22+BK22+BL22+BM22</f>
        <v>500000</v>
      </c>
      <c r="H22" s="110">
        <v>125000</v>
      </c>
      <c r="I22" s="110">
        <v>125000</v>
      </c>
      <c r="J22" s="110"/>
      <c r="K22" s="110"/>
      <c r="L22" s="110"/>
      <c r="M22" s="110"/>
      <c r="N22" s="110"/>
      <c r="O22" s="110"/>
      <c r="P22" s="110"/>
      <c r="Q22" s="110"/>
      <c r="R22" s="110">
        <v>375000</v>
      </c>
      <c r="S22" s="110">
        <v>100000</v>
      </c>
      <c r="T22" s="110">
        <v>80000</v>
      </c>
      <c r="U22" s="110"/>
      <c r="V22" s="110"/>
      <c r="W22" s="110"/>
      <c r="X22" s="110"/>
      <c r="Y22" s="110"/>
      <c r="Z22" s="110">
        <v>50000</v>
      </c>
      <c r="AA22" s="110"/>
      <c r="AB22" s="110"/>
      <c r="AC22" s="110"/>
      <c r="AD22" s="110"/>
      <c r="AE22" s="110">
        <v>5000</v>
      </c>
      <c r="AF22" s="110"/>
      <c r="AG22" s="110"/>
      <c r="AH22" s="110"/>
      <c r="AI22" s="110"/>
      <c r="AJ22" s="110"/>
      <c r="AK22" s="110">
        <v>10000</v>
      </c>
      <c r="AL22" s="110">
        <v>20000</v>
      </c>
      <c r="AM22" s="110"/>
      <c r="AN22" s="110"/>
      <c r="AO22" s="110">
        <v>110000</v>
      </c>
      <c r="AP22" s="110">
        <v>0</v>
      </c>
      <c r="AQ22" s="110"/>
      <c r="AR22" s="110"/>
      <c r="AS22" s="110"/>
      <c r="AT22" s="110"/>
      <c r="AU22" s="110"/>
      <c r="AV22" s="110"/>
      <c r="AW22" s="110"/>
      <c r="AX22" s="110">
        <v>0</v>
      </c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>
        <f t="shared" si="24"/>
        <v>0</v>
      </c>
      <c r="BL22" s="110">
        <f t="shared" si="25"/>
        <v>0</v>
      </c>
      <c r="BM22" s="110">
        <f t="shared" si="26"/>
        <v>0</v>
      </c>
    </row>
    <row r="23" s="96" customFormat="1" ht="31.5" customHeight="1" spans="1:65">
      <c r="A23" s="111" t="s">
        <v>286</v>
      </c>
      <c r="B23" s="111" t="s">
        <v>287</v>
      </c>
      <c r="C23" s="112" t="s">
        <v>301</v>
      </c>
      <c r="D23" s="109">
        <f t="shared" si="27"/>
        <v>1000000</v>
      </c>
      <c r="E23" s="109"/>
      <c r="F23" s="109">
        <f t="shared" si="28"/>
        <v>1000000</v>
      </c>
      <c r="G23" s="110">
        <f t="shared" si="29"/>
        <v>1000000</v>
      </c>
      <c r="H23" s="110">
        <v>0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>
        <v>1000000</v>
      </c>
      <c r="S23" s="110">
        <v>63000</v>
      </c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>
        <v>39000</v>
      </c>
      <c r="AF23" s="110"/>
      <c r="AG23" s="110"/>
      <c r="AH23" s="110"/>
      <c r="AI23" s="110"/>
      <c r="AJ23" s="110"/>
      <c r="AK23" s="110">
        <v>730000</v>
      </c>
      <c r="AL23" s="110"/>
      <c r="AM23" s="110">
        <v>168000</v>
      </c>
      <c r="AN23" s="110"/>
      <c r="AO23" s="110"/>
      <c r="AP23" s="110">
        <v>0</v>
      </c>
      <c r="AQ23" s="110"/>
      <c r="AR23" s="110"/>
      <c r="AS23" s="110"/>
      <c r="AT23" s="110"/>
      <c r="AU23" s="110"/>
      <c r="AV23" s="110"/>
      <c r="AW23" s="110"/>
      <c r="AX23" s="110">
        <v>0</v>
      </c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>
        <f t="shared" si="24"/>
        <v>0</v>
      </c>
      <c r="BL23" s="110">
        <f t="shared" si="25"/>
        <v>0</v>
      </c>
      <c r="BM23" s="110">
        <f t="shared" si="26"/>
        <v>0</v>
      </c>
    </row>
    <row r="24" s="96" customFormat="1" ht="31.5" customHeight="1" spans="1:65">
      <c r="A24" s="111" t="s">
        <v>286</v>
      </c>
      <c r="B24" s="111" t="s">
        <v>287</v>
      </c>
      <c r="C24" s="111" t="s">
        <v>302</v>
      </c>
      <c r="D24" s="109">
        <f t="shared" si="27"/>
        <v>1000000</v>
      </c>
      <c r="E24" s="109"/>
      <c r="F24" s="109">
        <f t="shared" si="28"/>
        <v>1000000</v>
      </c>
      <c r="G24" s="110">
        <f t="shared" si="29"/>
        <v>1000000</v>
      </c>
      <c r="H24" s="110">
        <f t="shared" ref="H24:H33" si="30">SUM(I24:Q24)</f>
        <v>0</v>
      </c>
      <c r="I24" s="110"/>
      <c r="J24" s="110"/>
      <c r="K24" s="110"/>
      <c r="L24" s="110"/>
      <c r="M24" s="110"/>
      <c r="N24" s="110"/>
      <c r="O24" s="110"/>
      <c r="P24" s="110"/>
      <c r="Q24" s="110"/>
      <c r="R24" s="110">
        <f t="shared" ref="R24:R33" si="31">SUM(S24:AO24)</f>
        <v>1000000</v>
      </c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>
        <v>1000000</v>
      </c>
      <c r="AL24" s="110"/>
      <c r="AM24" s="110"/>
      <c r="AN24" s="110"/>
      <c r="AO24" s="110"/>
      <c r="AP24" s="110">
        <f t="shared" ref="AP24:AP33" si="32">SUM(AQ24:AW24)</f>
        <v>0</v>
      </c>
      <c r="AQ24" s="110"/>
      <c r="AR24" s="110"/>
      <c r="AS24" s="110"/>
      <c r="AT24" s="110"/>
      <c r="AU24" s="110"/>
      <c r="AV24" s="110"/>
      <c r="AW24" s="110"/>
      <c r="AX24" s="110">
        <f t="shared" ref="AX24:AX33" si="33">SUM(AY24:BK24)</f>
        <v>0</v>
      </c>
      <c r="AY24" s="110"/>
      <c r="AZ24" s="110"/>
      <c r="BA24" s="110"/>
      <c r="BB24" s="110"/>
      <c r="BC24" s="110"/>
      <c r="BD24" s="110"/>
      <c r="BE24" s="110"/>
      <c r="BF24" s="110"/>
      <c r="BG24" s="110"/>
      <c r="BH24" s="110"/>
      <c r="BI24" s="110"/>
      <c r="BJ24" s="110"/>
      <c r="BK24" s="110">
        <f t="shared" si="24"/>
        <v>0</v>
      </c>
      <c r="BL24" s="110">
        <f t="shared" si="25"/>
        <v>0</v>
      </c>
      <c r="BM24" s="110">
        <f t="shared" si="26"/>
        <v>0</v>
      </c>
    </row>
    <row r="25" s="96" customFormat="1" ht="31.5" customHeight="1" spans="1:65">
      <c r="A25" s="112" t="s">
        <v>286</v>
      </c>
      <c r="B25" s="111" t="s">
        <v>287</v>
      </c>
      <c r="C25" s="112" t="s">
        <v>303</v>
      </c>
      <c r="D25" s="109">
        <f t="shared" si="27"/>
        <v>3000000</v>
      </c>
      <c r="E25" s="109"/>
      <c r="F25" s="109">
        <f t="shared" si="28"/>
        <v>3000000</v>
      </c>
      <c r="G25" s="110">
        <f t="shared" si="29"/>
        <v>3000000</v>
      </c>
      <c r="H25" s="110">
        <f t="shared" si="30"/>
        <v>0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>
        <f t="shared" si="31"/>
        <v>3000000</v>
      </c>
      <c r="S25" s="110">
        <v>3000000</v>
      </c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0">
        <f t="shared" si="32"/>
        <v>0</v>
      </c>
      <c r="AQ25" s="110"/>
      <c r="AR25" s="110"/>
      <c r="AS25" s="110"/>
      <c r="AT25" s="110"/>
      <c r="AU25" s="110"/>
      <c r="AV25" s="110"/>
      <c r="AW25" s="110"/>
      <c r="AX25" s="110">
        <f t="shared" si="33"/>
        <v>0</v>
      </c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0"/>
      <c r="BK25" s="110">
        <f t="shared" si="24"/>
        <v>0</v>
      </c>
      <c r="BL25" s="110">
        <f t="shared" si="25"/>
        <v>0</v>
      </c>
      <c r="BM25" s="110">
        <f t="shared" si="26"/>
        <v>0</v>
      </c>
    </row>
    <row r="26" s="96" customFormat="1" ht="31.5" customHeight="1" spans="1:65">
      <c r="A26" s="112" t="s">
        <v>132</v>
      </c>
      <c r="B26" s="111" t="s">
        <v>133</v>
      </c>
      <c r="C26" s="112" t="s">
        <v>304</v>
      </c>
      <c r="D26" s="109">
        <f t="shared" si="27"/>
        <v>28700</v>
      </c>
      <c r="E26" s="109"/>
      <c r="F26" s="109">
        <f t="shared" si="28"/>
        <v>28700</v>
      </c>
      <c r="G26" s="110">
        <f t="shared" si="29"/>
        <v>28700</v>
      </c>
      <c r="H26" s="110">
        <f t="shared" si="30"/>
        <v>0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>
        <f t="shared" si="31"/>
        <v>28700</v>
      </c>
      <c r="S26" s="110"/>
      <c r="T26" s="110"/>
      <c r="U26" s="110"/>
      <c r="V26" s="110"/>
      <c r="W26" s="110"/>
      <c r="X26" s="110"/>
      <c r="Y26" s="110"/>
      <c r="Z26" s="110"/>
      <c r="AA26" s="110">
        <v>28700</v>
      </c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>
        <f t="shared" si="32"/>
        <v>0</v>
      </c>
      <c r="AQ26" s="110"/>
      <c r="AR26" s="110"/>
      <c r="AS26" s="110"/>
      <c r="AT26" s="110"/>
      <c r="AU26" s="110"/>
      <c r="AV26" s="110"/>
      <c r="AW26" s="110"/>
      <c r="AX26" s="110">
        <f t="shared" si="33"/>
        <v>0</v>
      </c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>
        <f t="shared" si="24"/>
        <v>0</v>
      </c>
      <c r="BL26" s="110">
        <f t="shared" si="25"/>
        <v>0</v>
      </c>
      <c r="BM26" s="110">
        <f t="shared" si="26"/>
        <v>0</v>
      </c>
    </row>
    <row r="27" s="96" customFormat="1" ht="31.5" customHeight="1" spans="1:65">
      <c r="A27" s="112" t="s">
        <v>286</v>
      </c>
      <c r="B27" s="112" t="s">
        <v>287</v>
      </c>
      <c r="C27" s="112" t="s">
        <v>305</v>
      </c>
      <c r="D27" s="109">
        <f t="shared" si="27"/>
        <v>114166.95</v>
      </c>
      <c r="E27" s="109"/>
      <c r="F27" s="109">
        <f t="shared" si="28"/>
        <v>114166.95</v>
      </c>
      <c r="G27" s="110">
        <f t="shared" si="29"/>
        <v>114166.95</v>
      </c>
      <c r="H27" s="110">
        <f t="shared" si="30"/>
        <v>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>
        <f t="shared" si="31"/>
        <v>0</v>
      </c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>
        <f t="shared" si="32"/>
        <v>0</v>
      </c>
      <c r="AQ27" s="110"/>
      <c r="AR27" s="110"/>
      <c r="AS27" s="110"/>
      <c r="AT27" s="110"/>
      <c r="AU27" s="110"/>
      <c r="AV27" s="110"/>
      <c r="AW27" s="110"/>
      <c r="AX27" s="110">
        <f t="shared" si="33"/>
        <v>114166.95</v>
      </c>
      <c r="AY27" s="110"/>
      <c r="AZ27" s="110">
        <v>114166.95</v>
      </c>
      <c r="BA27" s="110"/>
      <c r="BB27" s="110"/>
      <c r="BC27" s="110"/>
      <c r="BD27" s="110"/>
      <c r="BE27" s="110"/>
      <c r="BF27" s="110"/>
      <c r="BG27" s="110"/>
      <c r="BH27" s="110"/>
      <c r="BI27" s="110"/>
      <c r="BJ27" s="110"/>
      <c r="BK27" s="110">
        <f t="shared" si="24"/>
        <v>0</v>
      </c>
      <c r="BL27" s="110">
        <f t="shared" si="25"/>
        <v>0</v>
      </c>
      <c r="BM27" s="110">
        <f t="shared" si="26"/>
        <v>0</v>
      </c>
    </row>
    <row r="28" s="96" customFormat="1" ht="31.5" customHeight="1" spans="1:65">
      <c r="A28" s="112" t="s">
        <v>286</v>
      </c>
      <c r="B28" s="112" t="s">
        <v>287</v>
      </c>
      <c r="C28" s="112" t="s">
        <v>306</v>
      </c>
      <c r="D28" s="109">
        <f t="shared" ref="D28:D33" si="34">SUM(E28:F28)</f>
        <v>763800</v>
      </c>
      <c r="E28" s="109"/>
      <c r="F28" s="109">
        <v>763800</v>
      </c>
      <c r="G28" s="110">
        <f t="shared" ref="G28:G33" si="35">SUM(H28+R28+AP28+AX28+BK28+BL28+BM28)</f>
        <v>0</v>
      </c>
      <c r="H28" s="110">
        <f t="shared" si="30"/>
        <v>0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>
        <f t="shared" si="31"/>
        <v>0</v>
      </c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>
        <f t="shared" si="32"/>
        <v>0</v>
      </c>
      <c r="AQ28" s="110"/>
      <c r="AR28" s="110"/>
      <c r="AS28" s="110"/>
      <c r="AT28" s="110"/>
      <c r="AU28" s="110"/>
      <c r="AV28" s="110"/>
      <c r="AW28" s="110"/>
      <c r="AX28" s="110">
        <f t="shared" si="33"/>
        <v>0</v>
      </c>
      <c r="AY28" s="110"/>
      <c r="AZ28" s="110"/>
      <c r="BA28" s="110"/>
      <c r="BB28" s="110"/>
      <c r="BC28" s="110"/>
      <c r="BD28" s="110"/>
      <c r="BE28" s="110"/>
      <c r="BF28" s="110"/>
      <c r="BG28" s="110"/>
      <c r="BH28" s="110"/>
      <c r="BI28" s="110"/>
      <c r="BJ28" s="110"/>
      <c r="BK28" s="110">
        <f t="shared" si="24"/>
        <v>0</v>
      </c>
      <c r="BL28" s="110">
        <f t="shared" si="25"/>
        <v>0</v>
      </c>
      <c r="BM28" s="110">
        <f t="shared" si="26"/>
        <v>0</v>
      </c>
    </row>
    <row r="29" s="96" customFormat="1" ht="31.5" customHeight="1" spans="1:65">
      <c r="A29" s="112" t="s">
        <v>286</v>
      </c>
      <c r="B29" s="112" t="s">
        <v>287</v>
      </c>
      <c r="C29" s="112" t="s">
        <v>307</v>
      </c>
      <c r="D29" s="109">
        <f t="shared" si="34"/>
        <v>884381</v>
      </c>
      <c r="E29" s="109"/>
      <c r="F29" s="109">
        <v>884381</v>
      </c>
      <c r="G29" s="110">
        <f t="shared" si="35"/>
        <v>0</v>
      </c>
      <c r="H29" s="110">
        <f t="shared" si="30"/>
        <v>0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>
        <f t="shared" si="31"/>
        <v>0</v>
      </c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>
        <f t="shared" si="32"/>
        <v>0</v>
      </c>
      <c r="AQ29" s="110"/>
      <c r="AR29" s="110"/>
      <c r="AS29" s="110"/>
      <c r="AT29" s="110"/>
      <c r="AU29" s="110"/>
      <c r="AV29" s="110"/>
      <c r="AW29" s="110"/>
      <c r="AX29" s="110">
        <f t="shared" si="33"/>
        <v>0</v>
      </c>
      <c r="AY29" s="110"/>
      <c r="AZ29" s="110"/>
      <c r="BA29" s="110"/>
      <c r="BB29" s="110"/>
      <c r="BC29" s="110"/>
      <c r="BD29" s="110"/>
      <c r="BE29" s="110"/>
      <c r="BF29" s="110"/>
      <c r="BG29" s="110"/>
      <c r="BH29" s="110"/>
      <c r="BI29" s="110"/>
      <c r="BJ29" s="110"/>
      <c r="BK29" s="110">
        <f t="shared" si="24"/>
        <v>0</v>
      </c>
      <c r="BL29" s="110">
        <f t="shared" si="25"/>
        <v>0</v>
      </c>
      <c r="BM29" s="110">
        <f t="shared" si="26"/>
        <v>0</v>
      </c>
    </row>
    <row r="30" s="96" customFormat="1" ht="31.5" customHeight="1" spans="1:65">
      <c r="A30" s="112" t="s">
        <v>105</v>
      </c>
      <c r="B30" s="112" t="s">
        <v>106</v>
      </c>
      <c r="C30" s="112" t="s">
        <v>308</v>
      </c>
      <c r="D30" s="109">
        <f t="shared" si="34"/>
        <v>184500</v>
      </c>
      <c r="E30" s="109"/>
      <c r="F30" s="109">
        <v>184500</v>
      </c>
      <c r="G30" s="110">
        <f t="shared" si="35"/>
        <v>0</v>
      </c>
      <c r="H30" s="110">
        <f t="shared" si="30"/>
        <v>0</v>
      </c>
      <c r="I30" s="110"/>
      <c r="J30" s="110"/>
      <c r="K30" s="110"/>
      <c r="L30" s="110"/>
      <c r="M30" s="110"/>
      <c r="N30" s="110"/>
      <c r="O30" s="110"/>
      <c r="P30" s="110"/>
      <c r="Q30" s="110"/>
      <c r="R30" s="110">
        <f t="shared" si="31"/>
        <v>0</v>
      </c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>
        <f t="shared" si="32"/>
        <v>0</v>
      </c>
      <c r="AQ30" s="110"/>
      <c r="AR30" s="110"/>
      <c r="AS30" s="110"/>
      <c r="AT30" s="110"/>
      <c r="AU30" s="110"/>
      <c r="AV30" s="110"/>
      <c r="AW30" s="110"/>
      <c r="AX30" s="110">
        <f t="shared" si="33"/>
        <v>0</v>
      </c>
      <c r="AY30" s="110"/>
      <c r="AZ30" s="110"/>
      <c r="BA30" s="110"/>
      <c r="BB30" s="110"/>
      <c r="BC30" s="110"/>
      <c r="BD30" s="110"/>
      <c r="BE30" s="110"/>
      <c r="BF30" s="110"/>
      <c r="BG30" s="110"/>
      <c r="BH30" s="110"/>
      <c r="BI30" s="110"/>
      <c r="BJ30" s="110"/>
      <c r="BK30" s="110">
        <f t="shared" si="24"/>
        <v>0</v>
      </c>
      <c r="BL30" s="110">
        <f t="shared" si="25"/>
        <v>0</v>
      </c>
      <c r="BM30" s="110">
        <f t="shared" si="26"/>
        <v>0</v>
      </c>
    </row>
    <row r="31" s="96" customFormat="1" ht="31.5" customHeight="1" spans="1:65">
      <c r="A31" s="112" t="s">
        <v>105</v>
      </c>
      <c r="B31" s="112" t="s">
        <v>106</v>
      </c>
      <c r="C31" s="112" t="s">
        <v>309</v>
      </c>
      <c r="D31" s="109">
        <f t="shared" si="34"/>
        <v>30150</v>
      </c>
      <c r="E31" s="109"/>
      <c r="F31" s="109">
        <v>30150</v>
      </c>
      <c r="G31" s="110">
        <f t="shared" si="35"/>
        <v>0</v>
      </c>
      <c r="H31" s="110">
        <f t="shared" si="30"/>
        <v>0</v>
      </c>
      <c r="I31" s="110"/>
      <c r="J31" s="110"/>
      <c r="K31" s="110"/>
      <c r="L31" s="110"/>
      <c r="M31" s="110"/>
      <c r="N31" s="110"/>
      <c r="O31" s="110"/>
      <c r="P31" s="110"/>
      <c r="Q31" s="110"/>
      <c r="R31" s="110">
        <f t="shared" si="31"/>
        <v>0</v>
      </c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>
        <f t="shared" si="32"/>
        <v>0</v>
      </c>
      <c r="AQ31" s="110"/>
      <c r="AR31" s="110"/>
      <c r="AS31" s="110"/>
      <c r="AT31" s="110"/>
      <c r="AU31" s="110"/>
      <c r="AV31" s="110"/>
      <c r="AW31" s="110"/>
      <c r="AX31" s="110">
        <f t="shared" si="33"/>
        <v>0</v>
      </c>
      <c r="AY31" s="110"/>
      <c r="AZ31" s="110"/>
      <c r="BA31" s="110"/>
      <c r="BB31" s="110"/>
      <c r="BC31" s="110"/>
      <c r="BD31" s="110"/>
      <c r="BE31" s="110"/>
      <c r="BF31" s="110"/>
      <c r="BG31" s="110"/>
      <c r="BH31" s="110"/>
      <c r="BI31" s="110"/>
      <c r="BJ31" s="110"/>
      <c r="BK31" s="110">
        <f t="shared" si="24"/>
        <v>0</v>
      </c>
      <c r="BL31" s="110">
        <f t="shared" si="25"/>
        <v>0</v>
      </c>
      <c r="BM31" s="110">
        <f t="shared" si="26"/>
        <v>0</v>
      </c>
    </row>
    <row r="32" s="96" customFormat="1" ht="31.5" customHeight="1" spans="1:65">
      <c r="A32" s="112" t="s">
        <v>100</v>
      </c>
      <c r="B32" s="112" t="s">
        <v>101</v>
      </c>
      <c r="C32" s="112" t="s">
        <v>310</v>
      </c>
      <c r="D32" s="109">
        <f t="shared" si="34"/>
        <v>543140</v>
      </c>
      <c r="E32" s="109"/>
      <c r="F32" s="109">
        <v>543140</v>
      </c>
      <c r="G32" s="110">
        <f t="shared" si="35"/>
        <v>0</v>
      </c>
      <c r="H32" s="110">
        <f t="shared" si="30"/>
        <v>0</v>
      </c>
      <c r="I32" s="110"/>
      <c r="J32" s="110"/>
      <c r="K32" s="110"/>
      <c r="L32" s="110"/>
      <c r="M32" s="110"/>
      <c r="N32" s="110"/>
      <c r="O32" s="110"/>
      <c r="P32" s="110"/>
      <c r="Q32" s="110"/>
      <c r="R32" s="110">
        <f t="shared" si="31"/>
        <v>0</v>
      </c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>
        <f t="shared" si="32"/>
        <v>0</v>
      </c>
      <c r="AQ32" s="110"/>
      <c r="AR32" s="110"/>
      <c r="AS32" s="110"/>
      <c r="AT32" s="110"/>
      <c r="AU32" s="110"/>
      <c r="AV32" s="110"/>
      <c r="AW32" s="110"/>
      <c r="AX32" s="110">
        <f t="shared" si="33"/>
        <v>0</v>
      </c>
      <c r="AY32" s="110"/>
      <c r="AZ32" s="110"/>
      <c r="BA32" s="110"/>
      <c r="BB32" s="110"/>
      <c r="BC32" s="110"/>
      <c r="BD32" s="110"/>
      <c r="BE32" s="110"/>
      <c r="BF32" s="110"/>
      <c r="BG32" s="110"/>
      <c r="BH32" s="110"/>
      <c r="BI32" s="110"/>
      <c r="BJ32" s="110"/>
      <c r="BK32" s="110">
        <f t="shared" si="24"/>
        <v>0</v>
      </c>
      <c r="BL32" s="110">
        <f t="shared" si="25"/>
        <v>0</v>
      </c>
      <c r="BM32" s="110">
        <f t="shared" si="26"/>
        <v>0</v>
      </c>
    </row>
    <row r="33" s="96" customFormat="1" ht="31.5" customHeight="1" spans="1:65">
      <c r="A33" s="112" t="s">
        <v>282</v>
      </c>
      <c r="B33" s="112" t="s">
        <v>283</v>
      </c>
      <c r="C33" s="112" t="s">
        <v>311</v>
      </c>
      <c r="D33" s="109">
        <f t="shared" si="34"/>
        <v>400000</v>
      </c>
      <c r="E33" s="109"/>
      <c r="F33" s="109">
        <v>400000</v>
      </c>
      <c r="G33" s="110">
        <f t="shared" si="35"/>
        <v>0</v>
      </c>
      <c r="H33" s="110">
        <f t="shared" si="30"/>
        <v>0</v>
      </c>
      <c r="I33" s="110"/>
      <c r="J33" s="110"/>
      <c r="K33" s="110"/>
      <c r="L33" s="110"/>
      <c r="M33" s="110"/>
      <c r="N33" s="110"/>
      <c r="O33" s="110"/>
      <c r="P33" s="110"/>
      <c r="Q33" s="110"/>
      <c r="R33" s="110">
        <f t="shared" si="31"/>
        <v>0</v>
      </c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>
        <f t="shared" si="32"/>
        <v>0</v>
      </c>
      <c r="AQ33" s="110"/>
      <c r="AR33" s="110"/>
      <c r="AS33" s="110"/>
      <c r="AT33" s="110"/>
      <c r="AU33" s="110"/>
      <c r="AV33" s="110"/>
      <c r="AW33" s="110"/>
      <c r="AX33" s="110">
        <f t="shared" si="33"/>
        <v>0</v>
      </c>
      <c r="AY33" s="110"/>
      <c r="AZ33" s="110"/>
      <c r="BA33" s="110"/>
      <c r="BB33" s="110"/>
      <c r="BC33" s="110"/>
      <c r="BD33" s="110"/>
      <c r="BE33" s="110"/>
      <c r="BF33" s="110"/>
      <c r="BG33" s="110"/>
      <c r="BH33" s="110"/>
      <c r="BI33" s="110"/>
      <c r="BJ33" s="110"/>
      <c r="BK33" s="110">
        <f t="shared" si="24"/>
        <v>0</v>
      </c>
      <c r="BL33" s="110">
        <f t="shared" si="25"/>
        <v>0</v>
      </c>
      <c r="BM33" s="110">
        <f t="shared" si="26"/>
        <v>0</v>
      </c>
    </row>
    <row r="34" customHeight="1" spans="2:4">
      <c r="B34" s="116"/>
      <c r="C34" s="116"/>
      <c r="D34" s="116"/>
    </row>
    <row r="35" customHeight="1" spans="2:3">
      <c r="B35" s="116"/>
      <c r="C35" s="116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277777777778" right="0.432638888888889" top="1.0625" bottom="0.590277777777778" header="0.313888888888889" footer="0.55"/>
  <pageSetup paperSize="8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222222222222" defaultRowHeight="12.75" customHeight="1" outlineLevelCol="3"/>
  <cols>
    <col min="1" max="1" width="18.6222222222222" customWidth="1"/>
    <col min="2" max="2" width="39.8777777777778" customWidth="1"/>
    <col min="3" max="3" width="22.5" customWidth="1"/>
    <col min="4" max="4" width="19.6222222222222" customWidth="1"/>
  </cols>
  <sheetData>
    <row r="1" ht="36" customHeight="1" spans="1:4">
      <c r="A1" s="60" t="s">
        <v>312</v>
      </c>
      <c r="B1" s="60"/>
      <c r="C1" s="60"/>
      <c r="D1" s="60"/>
    </row>
    <row r="2" ht="27" customHeight="1" spans="1:4">
      <c r="A2" s="80" t="str">
        <f>(部门基本情况表!A2)</f>
        <v>编报单位：万荣县教育局</v>
      </c>
      <c r="B2" s="80"/>
      <c r="C2" s="4"/>
      <c r="D2" s="49" t="s">
        <v>28</v>
      </c>
    </row>
    <row r="3" ht="34.5" customHeight="1" spans="1:4">
      <c r="A3" s="14" t="s">
        <v>313</v>
      </c>
      <c r="B3" s="41"/>
      <c r="C3" s="84" t="s">
        <v>153</v>
      </c>
      <c r="D3" s="82" t="s">
        <v>314</v>
      </c>
    </row>
    <row r="4" ht="34.5" customHeight="1" spans="1:4">
      <c r="A4" s="85" t="s">
        <v>315</v>
      </c>
      <c r="B4" s="86" t="s">
        <v>316</v>
      </c>
      <c r="C4" s="82"/>
      <c r="D4" s="82"/>
    </row>
    <row r="5" ht="31.5" customHeight="1" spans="1:4">
      <c r="A5" s="85"/>
      <c r="B5" s="87" t="s">
        <v>317</v>
      </c>
      <c r="C5" s="58">
        <f>SUM(C6:C21)</f>
        <v>0</v>
      </c>
      <c r="D5" s="88"/>
    </row>
    <row r="6" ht="31.5" customHeight="1" spans="1:4">
      <c r="A6" s="89"/>
      <c r="B6" s="90"/>
      <c r="C6" s="58"/>
      <c r="D6" s="88"/>
    </row>
    <row r="7" ht="31.5" customHeight="1" spans="1:4">
      <c r="A7" s="89"/>
      <c r="B7" s="90"/>
      <c r="C7" s="58"/>
      <c r="D7" s="88"/>
    </row>
    <row r="8" ht="31.5" customHeight="1" spans="1:4">
      <c r="A8" s="89"/>
      <c r="B8" s="90"/>
      <c r="C8" s="58"/>
      <c r="D8" s="88"/>
    </row>
    <row r="9" ht="31.5" customHeight="1" spans="1:4">
      <c r="A9" s="89"/>
      <c r="B9" s="90"/>
      <c r="C9" s="58"/>
      <c r="D9" s="88"/>
    </row>
    <row r="10" ht="31.5" customHeight="1" spans="1:4">
      <c r="A10" s="89"/>
      <c r="B10" s="90"/>
      <c r="C10" s="58"/>
      <c r="D10" s="88"/>
    </row>
    <row r="11" ht="31.5" customHeight="1" spans="1:4">
      <c r="A11" s="89"/>
      <c r="B11" s="90"/>
      <c r="C11" s="58"/>
      <c r="D11" s="88"/>
    </row>
    <row r="12" ht="31.5" customHeight="1" spans="1:4">
      <c r="A12" s="89"/>
      <c r="B12" s="90"/>
      <c r="C12" s="58"/>
      <c r="D12" s="88"/>
    </row>
    <row r="13" ht="31.5" customHeight="1" spans="1:4">
      <c r="A13" s="89"/>
      <c r="B13" s="90"/>
      <c r="C13" s="58"/>
      <c r="D13" s="88"/>
    </row>
    <row r="14" ht="31.5" customHeight="1" spans="1:4">
      <c r="A14" s="89"/>
      <c r="B14" s="90"/>
      <c r="C14" s="58"/>
      <c r="D14" s="88"/>
    </row>
    <row r="15" ht="31.5" customHeight="1" spans="1:4">
      <c r="A15" s="89"/>
      <c r="B15" s="90"/>
      <c r="C15" s="58"/>
      <c r="D15" s="88"/>
    </row>
    <row r="16" ht="31.5" customHeight="1" spans="1:4">
      <c r="A16" s="89"/>
      <c r="B16" s="90"/>
      <c r="C16" s="58"/>
      <c r="D16" s="88"/>
    </row>
    <row r="17" ht="31.5" customHeight="1" spans="1:4">
      <c r="A17" s="89"/>
      <c r="B17" s="90"/>
      <c r="C17" s="58"/>
      <c r="D17" s="88"/>
    </row>
    <row r="18" ht="31.5" customHeight="1" spans="1:4">
      <c r="A18" s="89"/>
      <c r="B18" s="90"/>
      <c r="C18" s="58"/>
      <c r="D18" s="88"/>
    </row>
    <row r="19" ht="31.5" customHeight="1" spans="1:4">
      <c r="A19" s="89"/>
      <c r="B19" s="91"/>
      <c r="C19" s="58"/>
      <c r="D19" s="88"/>
    </row>
    <row r="20" ht="31.5" customHeight="1" spans="1:4">
      <c r="A20" s="89"/>
      <c r="B20" s="91"/>
      <c r="C20" s="58"/>
      <c r="D20" s="88"/>
    </row>
    <row r="21" ht="31.5" customHeight="1" spans="1:4">
      <c r="A21" s="92"/>
      <c r="B21" s="93"/>
      <c r="C21" s="58"/>
      <c r="D21" s="88"/>
    </row>
    <row r="22" customHeight="1" spans="1:3">
      <c r="A22" s="59"/>
      <c r="B22" s="59"/>
      <c r="C22" s="59"/>
    </row>
    <row r="23" customHeight="1" spans="1:3">
      <c r="A23" s="59"/>
      <c r="B23" s="59"/>
      <c r="C23" s="59"/>
    </row>
    <row r="24" customHeight="1" spans="1:3">
      <c r="A24" s="59"/>
      <c r="B24" s="59"/>
      <c r="C24" s="59"/>
    </row>
    <row r="25" customHeight="1" spans="2:3">
      <c r="B25" s="59"/>
      <c r="C25" s="59"/>
    </row>
    <row r="26" customHeight="1" spans="2:3">
      <c r="B26" s="59"/>
      <c r="C26" s="59"/>
    </row>
    <row r="27" customHeight="1" spans="2:3">
      <c r="B27" s="59"/>
      <c r="C27" s="59"/>
    </row>
    <row r="28" customHeight="1" spans="2:3">
      <c r="B28" s="59"/>
      <c r="C28" s="59"/>
    </row>
    <row r="29" customHeight="1" spans="2:2">
      <c r="B29" s="59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222222222222" defaultRowHeight="12.75" customHeight="1" outlineLevelCol="4"/>
  <cols>
    <col min="1" max="1" width="16.1222222222222" customWidth="1"/>
    <col min="2" max="2" width="39.1222222222222" customWidth="1"/>
    <col min="3" max="3" width="16.5" customWidth="1"/>
    <col min="4" max="4" width="14.8777777777778" customWidth="1"/>
    <col min="5" max="5" width="13.8777777777778" customWidth="1"/>
  </cols>
  <sheetData>
    <row r="1" ht="38.25" customHeight="1" spans="1:5">
      <c r="A1" s="60" t="s">
        <v>318</v>
      </c>
      <c r="B1" s="60"/>
      <c r="C1" s="60"/>
      <c r="D1" s="60"/>
      <c r="E1" s="60"/>
    </row>
    <row r="2" ht="24.75" customHeight="1" spans="1:5">
      <c r="A2" s="80" t="str">
        <f>(部门基本情况表!A2)</f>
        <v>编报单位：万荣县教育局</v>
      </c>
      <c r="B2" s="80"/>
      <c r="E2" s="81" t="s">
        <v>28</v>
      </c>
    </row>
    <row r="3" ht="35.25" customHeight="1" spans="1:5">
      <c r="A3" s="14" t="s">
        <v>319</v>
      </c>
      <c r="B3" s="41"/>
      <c r="C3" s="82" t="s">
        <v>96</v>
      </c>
      <c r="D3" s="82" t="s">
        <v>97</v>
      </c>
      <c r="E3" s="82" t="s">
        <v>98</v>
      </c>
    </row>
    <row r="4" ht="34.5" customHeight="1" spans="1:5">
      <c r="A4" s="20" t="s">
        <v>75</v>
      </c>
      <c r="B4" s="64" t="s">
        <v>316</v>
      </c>
      <c r="C4" s="82"/>
      <c r="D4" s="82"/>
      <c r="E4" s="82"/>
    </row>
    <row r="5" ht="31.5" customHeight="1" spans="1:5">
      <c r="A5" s="20"/>
      <c r="B5" s="64" t="s">
        <v>317</v>
      </c>
      <c r="C5" s="58">
        <f>SUM(D5:E5)</f>
        <v>0</v>
      </c>
      <c r="D5" s="58">
        <f>SUM(D6:D21)</f>
        <v>0</v>
      </c>
      <c r="E5" s="58">
        <f>SUM(E6:E21)</f>
        <v>0</v>
      </c>
    </row>
    <row r="6" ht="31.5" customHeight="1" spans="1:5">
      <c r="A6" s="21"/>
      <c r="B6" s="83"/>
      <c r="C6" s="58">
        <f t="shared" ref="C6:C21" si="0">SUM(D6:E6)</f>
        <v>0</v>
      </c>
      <c r="D6" s="58"/>
      <c r="E6" s="58"/>
    </row>
    <row r="7" ht="31.5" customHeight="1" spans="1:5">
      <c r="A7" s="21"/>
      <c r="B7" s="83"/>
      <c r="C7" s="58">
        <f t="shared" si="0"/>
        <v>0</v>
      </c>
      <c r="D7" s="58"/>
      <c r="E7" s="58"/>
    </row>
    <row r="8" ht="31.5" customHeight="1" spans="1:5">
      <c r="A8" s="21"/>
      <c r="B8" s="83"/>
      <c r="C8" s="58">
        <f t="shared" si="0"/>
        <v>0</v>
      </c>
      <c r="D8" s="58"/>
      <c r="E8" s="58"/>
    </row>
    <row r="9" ht="31.5" customHeight="1" spans="1:5">
      <c r="A9" s="21"/>
      <c r="B9" s="83"/>
      <c r="C9" s="58">
        <f t="shared" si="0"/>
        <v>0</v>
      </c>
      <c r="D9" s="58"/>
      <c r="E9" s="58"/>
    </row>
    <row r="10" ht="31.5" customHeight="1" spans="1:5">
      <c r="A10" s="21"/>
      <c r="B10" s="83"/>
      <c r="C10" s="58">
        <f t="shared" si="0"/>
        <v>0</v>
      </c>
      <c r="D10" s="58"/>
      <c r="E10" s="58"/>
    </row>
    <row r="11" ht="31.5" customHeight="1" spans="1:5">
      <c r="A11" s="21"/>
      <c r="B11" s="83"/>
      <c r="C11" s="58">
        <f t="shared" si="0"/>
        <v>0</v>
      </c>
      <c r="D11" s="58"/>
      <c r="E11" s="58"/>
    </row>
    <row r="12" ht="31.5" customHeight="1" spans="1:5">
      <c r="A12" s="21"/>
      <c r="B12" s="83"/>
      <c r="C12" s="58">
        <f t="shared" si="0"/>
        <v>0</v>
      </c>
      <c r="D12" s="58"/>
      <c r="E12" s="58"/>
    </row>
    <row r="13" ht="31.5" customHeight="1" spans="1:5">
      <c r="A13" s="21"/>
      <c r="B13" s="83"/>
      <c r="C13" s="58">
        <f t="shared" si="0"/>
        <v>0</v>
      </c>
      <c r="D13" s="58"/>
      <c r="E13" s="58"/>
    </row>
    <row r="14" ht="31.5" customHeight="1" spans="1:5">
      <c r="A14" s="21"/>
      <c r="B14" s="83"/>
      <c r="C14" s="58">
        <f t="shared" si="0"/>
        <v>0</v>
      </c>
      <c r="D14" s="58"/>
      <c r="E14" s="58"/>
    </row>
    <row r="15" ht="31.5" customHeight="1" spans="1:5">
      <c r="A15" s="21"/>
      <c r="B15" s="83"/>
      <c r="C15" s="58">
        <f t="shared" si="0"/>
        <v>0</v>
      </c>
      <c r="D15" s="58"/>
      <c r="E15" s="58"/>
    </row>
    <row r="16" ht="31.5" customHeight="1" spans="1:5">
      <c r="A16" s="21"/>
      <c r="B16" s="83"/>
      <c r="C16" s="58">
        <f t="shared" si="0"/>
        <v>0</v>
      </c>
      <c r="D16" s="58"/>
      <c r="E16" s="58"/>
    </row>
    <row r="17" ht="31.5" customHeight="1" spans="1:5">
      <c r="A17" s="21"/>
      <c r="B17" s="83"/>
      <c r="C17" s="58">
        <f t="shared" si="0"/>
        <v>0</v>
      </c>
      <c r="D17" s="58"/>
      <c r="E17" s="58"/>
    </row>
    <row r="18" ht="31.5" customHeight="1" spans="1:5">
      <c r="A18" s="21"/>
      <c r="B18" s="69"/>
      <c r="C18" s="58">
        <f t="shared" si="0"/>
        <v>0</v>
      </c>
      <c r="D18" s="58"/>
      <c r="E18" s="58"/>
    </row>
    <row r="19" ht="31.5" customHeight="1" spans="1:5">
      <c r="A19" s="21"/>
      <c r="B19" s="69"/>
      <c r="C19" s="58">
        <f t="shared" si="0"/>
        <v>0</v>
      </c>
      <c r="D19" s="58"/>
      <c r="E19" s="58"/>
    </row>
    <row r="20" ht="31.5" customHeight="1" spans="1:5">
      <c r="A20" s="21"/>
      <c r="B20" s="69"/>
      <c r="C20" s="58">
        <f t="shared" si="0"/>
        <v>0</v>
      </c>
      <c r="D20" s="58"/>
      <c r="E20" s="58"/>
    </row>
    <row r="21" ht="31.5" customHeight="1" spans="1:5">
      <c r="A21" s="21"/>
      <c r="B21" s="69"/>
      <c r="C21" s="58">
        <f t="shared" si="0"/>
        <v>0</v>
      </c>
      <c r="D21" s="58"/>
      <c r="E21" s="58"/>
    </row>
    <row r="22" customHeight="1" spans="1:5">
      <c r="A22" s="59"/>
      <c r="B22" s="59"/>
      <c r="C22" s="59"/>
      <c r="D22" s="59"/>
      <c r="E22" s="59"/>
    </row>
    <row r="23" customHeight="1" spans="1:5">
      <c r="A23" s="59"/>
      <c r="B23" s="59"/>
      <c r="C23" s="59"/>
      <c r="D23" s="59"/>
      <c r="E23" s="59"/>
    </row>
    <row r="24" customHeight="1" spans="2:5">
      <c r="B24" s="59"/>
      <c r="C24" s="59"/>
      <c r="D24" s="59"/>
      <c r="E24" s="59"/>
    </row>
    <row r="25" customHeight="1" spans="2:5">
      <c r="B25" s="59"/>
      <c r="C25" s="59"/>
      <c r="D25" s="59"/>
      <c r="E25" s="59"/>
    </row>
    <row r="26" customHeight="1" spans="2:3">
      <c r="B26" s="59"/>
      <c r="C26" s="59"/>
    </row>
    <row r="27" customHeight="1" spans="2:3">
      <c r="B27" s="59"/>
      <c r="C27" s="59"/>
    </row>
    <row r="28" customHeight="1" spans="3:3">
      <c r="C28" s="59"/>
    </row>
    <row r="29" customHeight="1" spans="3:3">
      <c r="C29" s="59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abSelected="1" topLeftCell="A2" workbookViewId="0">
      <selection activeCell="A12" sqref="A12:H12"/>
    </sheetView>
  </sheetViews>
  <sheetFormatPr defaultColWidth="9.12222222222222" defaultRowHeight="12.75" customHeight="1"/>
  <cols>
    <col min="1" max="1" width="27.8777777777778" customWidth="1"/>
    <col min="2" max="2" width="12" customWidth="1"/>
    <col min="3" max="3" width="10.3777777777778" customWidth="1"/>
    <col min="4" max="6" width="10" customWidth="1"/>
    <col min="7" max="7" width="9.87777777777778" customWidth="1"/>
    <col min="8" max="8" width="10.5" customWidth="1"/>
  </cols>
  <sheetData>
    <row r="1" ht="36" customHeight="1" spans="1:8">
      <c r="A1" s="60" t="s">
        <v>320</v>
      </c>
      <c r="B1" s="60"/>
      <c r="C1" s="60"/>
      <c r="D1" s="60"/>
      <c r="E1" s="60"/>
      <c r="F1" s="60"/>
      <c r="G1" s="60"/>
      <c r="H1" s="60"/>
    </row>
    <row r="2" ht="24.75" customHeight="1" spans="1:8">
      <c r="A2" s="48" t="str">
        <f>(部门基本情况表!A2)</f>
        <v>编报单位：万荣县教育局</v>
      </c>
      <c r="B2" s="48"/>
      <c r="C2" s="61"/>
      <c r="D2" s="49"/>
      <c r="E2" s="49"/>
      <c r="F2" s="49"/>
      <c r="G2" s="49"/>
      <c r="H2" s="49" t="s">
        <v>28</v>
      </c>
    </row>
    <row r="3" ht="24.75" customHeight="1" spans="1:8">
      <c r="A3" s="50" t="s">
        <v>321</v>
      </c>
      <c r="B3" s="62" t="s">
        <v>322</v>
      </c>
      <c r="C3" s="63"/>
      <c r="D3" s="63"/>
      <c r="E3" s="63"/>
      <c r="F3" s="63"/>
      <c r="G3" s="63"/>
      <c r="H3" s="64" t="s">
        <v>323</v>
      </c>
    </row>
    <row r="4" ht="24.75" customHeight="1" spans="1:8">
      <c r="A4" s="65"/>
      <c r="B4" s="66" t="s">
        <v>324</v>
      </c>
      <c r="C4" s="67"/>
      <c r="D4" s="62" t="s">
        <v>97</v>
      </c>
      <c r="E4" s="67"/>
      <c r="F4" s="62" t="s">
        <v>98</v>
      </c>
      <c r="G4" s="63"/>
      <c r="H4" s="51"/>
    </row>
    <row r="5" ht="33.75" customHeight="1" spans="1:8">
      <c r="A5" s="68"/>
      <c r="B5" s="69" t="s">
        <v>26</v>
      </c>
      <c r="C5" s="69" t="s">
        <v>325</v>
      </c>
      <c r="D5" s="69" t="s">
        <v>326</v>
      </c>
      <c r="E5" s="69" t="s">
        <v>325</v>
      </c>
      <c r="F5" s="69" t="s">
        <v>326</v>
      </c>
      <c r="G5" s="70" t="s">
        <v>325</v>
      </c>
      <c r="H5" s="51"/>
    </row>
    <row r="6" ht="39" customHeight="1" spans="1:10">
      <c r="A6" s="64" t="s">
        <v>327</v>
      </c>
      <c r="B6" s="71">
        <f t="shared" ref="B6:G6" si="0">SUM(B7,B8,B11)</f>
        <v>182000</v>
      </c>
      <c r="C6" s="71">
        <f t="shared" si="0"/>
        <v>182000</v>
      </c>
      <c r="D6" s="71">
        <f t="shared" si="0"/>
        <v>14000</v>
      </c>
      <c r="E6" s="71">
        <f t="shared" si="0"/>
        <v>14000</v>
      </c>
      <c r="F6" s="71">
        <f t="shared" si="0"/>
        <v>168000</v>
      </c>
      <c r="G6" s="71">
        <f t="shared" si="0"/>
        <v>168000</v>
      </c>
      <c r="H6" s="54"/>
      <c r="I6" s="59"/>
      <c r="J6" s="59"/>
    </row>
    <row r="7" ht="39" customHeight="1" spans="1:12">
      <c r="A7" s="72" t="s">
        <v>328</v>
      </c>
      <c r="B7" s="71">
        <f t="shared" ref="B7:B11" si="1">SUM(D7+F7)</f>
        <v>0</v>
      </c>
      <c r="C7" s="71">
        <f t="shared" ref="C7:C11" si="2">SUM(E7+G7)</f>
        <v>0</v>
      </c>
      <c r="D7" s="58"/>
      <c r="E7" s="58"/>
      <c r="F7" s="58"/>
      <c r="G7" s="58"/>
      <c r="H7" s="54"/>
      <c r="K7" s="59"/>
      <c r="L7" s="59"/>
    </row>
    <row r="8" ht="39" customHeight="1" spans="1:11">
      <c r="A8" s="72" t="s">
        <v>329</v>
      </c>
      <c r="B8" s="71">
        <f t="shared" si="1"/>
        <v>0</v>
      </c>
      <c r="C8" s="71">
        <f t="shared" ref="C8:G8" si="3">SUM(C9:C10)</f>
        <v>0</v>
      </c>
      <c r="D8" s="71"/>
      <c r="E8" s="71">
        <f>SUM(E9:E10)</f>
        <v>0</v>
      </c>
      <c r="F8" s="71"/>
      <c r="G8" s="71">
        <f>SUM(G9:G10)</f>
        <v>0</v>
      </c>
      <c r="H8" s="54"/>
      <c r="I8" s="59"/>
      <c r="J8" s="59"/>
      <c r="K8" s="59"/>
    </row>
    <row r="9" ht="39" customHeight="1" spans="1:12">
      <c r="A9" s="73" t="s">
        <v>330</v>
      </c>
      <c r="B9" s="71">
        <f t="shared" si="1"/>
        <v>0</v>
      </c>
      <c r="C9" s="71">
        <f t="shared" ref="C9:C11" si="4">SUM(E9+G9)</f>
        <v>0</v>
      </c>
      <c r="D9" s="58"/>
      <c r="E9" s="58"/>
      <c r="F9" s="58"/>
      <c r="G9" s="58"/>
      <c r="H9" s="54"/>
      <c r="I9" s="59"/>
      <c r="J9" s="59"/>
      <c r="L9" s="59"/>
    </row>
    <row r="10" ht="39" customHeight="1" spans="1:12">
      <c r="A10" s="73" t="s">
        <v>331</v>
      </c>
      <c r="B10" s="71">
        <f t="shared" si="1"/>
        <v>0</v>
      </c>
      <c r="C10" s="71">
        <f t="shared" si="4"/>
        <v>0</v>
      </c>
      <c r="D10" s="58"/>
      <c r="E10" s="58">
        <f>SUM('一般公共预算财政拨款基本及项目经济分类总表（八）'!AN6)</f>
        <v>0</v>
      </c>
      <c r="F10" s="58"/>
      <c r="G10" s="58">
        <f>SUM('一般公共预算财政拨款基本及项目经济分类总表（八）'!AN5-'一般公共预算财政拨款基本及项目经济分类总表（八）'!AN6)</f>
        <v>0</v>
      </c>
      <c r="H10" s="54"/>
      <c r="I10" s="59"/>
      <c r="J10" s="59"/>
      <c r="K10" s="59"/>
      <c r="L10" s="59"/>
    </row>
    <row r="11" ht="39" customHeight="1" spans="1:12">
      <c r="A11" s="74" t="s">
        <v>214</v>
      </c>
      <c r="B11" s="71">
        <f t="shared" si="1"/>
        <v>182000</v>
      </c>
      <c r="C11" s="71">
        <f t="shared" si="4"/>
        <v>182000</v>
      </c>
      <c r="D11" s="58">
        <v>14000</v>
      </c>
      <c r="E11" s="58">
        <f>SUM('一般公共预算财政拨款基本及项目经济分类总表（八）'!AM6)</f>
        <v>14000</v>
      </c>
      <c r="F11" s="58">
        <v>168000</v>
      </c>
      <c r="G11" s="58">
        <f>SUM('一般公共预算财政拨款基本及项目经济分类总表（八）'!AM5-'一般公共预算财政拨款基本及项目经济分类总表（八）'!AM6)</f>
        <v>168000</v>
      </c>
      <c r="H11" s="54"/>
      <c r="I11" s="59"/>
      <c r="J11" s="59"/>
      <c r="K11" s="59"/>
      <c r="L11" s="59"/>
    </row>
    <row r="12" ht="256.95" customHeight="1" spans="1:10">
      <c r="A12" s="75" t="s">
        <v>332</v>
      </c>
      <c r="B12" s="76"/>
      <c r="C12" s="76"/>
      <c r="D12" s="76"/>
      <c r="E12" s="76"/>
      <c r="F12" s="76"/>
      <c r="G12" s="76"/>
      <c r="H12" s="77"/>
      <c r="I12" s="59"/>
      <c r="J12" s="59"/>
    </row>
    <row r="13" ht="32.25" customHeight="1" spans="1:11">
      <c r="A13" s="78" t="s">
        <v>333</v>
      </c>
      <c r="B13" s="79"/>
      <c r="C13" s="79"/>
      <c r="D13" s="79"/>
      <c r="E13" s="79"/>
      <c r="F13" s="79"/>
      <c r="G13" s="79"/>
      <c r="H13" s="79"/>
      <c r="K13" s="59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6" sqref="B6"/>
    </sheetView>
  </sheetViews>
  <sheetFormatPr defaultColWidth="9.12222222222222" defaultRowHeight="12.75" customHeight="1" outlineLevelCol="2"/>
  <cols>
    <col min="1" max="1" width="33.8777777777778" customWidth="1"/>
    <col min="2" max="2" width="28.5" customWidth="1"/>
    <col min="3" max="3" width="35.5" customWidth="1"/>
  </cols>
  <sheetData>
    <row r="1" ht="36" customHeight="1" spans="1:3">
      <c r="A1" s="47" t="s">
        <v>334</v>
      </c>
      <c r="B1" s="47"/>
      <c r="C1" s="47"/>
    </row>
    <row r="2" ht="27" customHeight="1" spans="1:3">
      <c r="A2" s="48" t="str">
        <f>(部门基本情况表!A2)</f>
        <v>编报单位：万荣县教育局</v>
      </c>
      <c r="B2" s="48"/>
      <c r="C2" s="49" t="s">
        <v>28</v>
      </c>
    </row>
    <row r="3" ht="41.25" customHeight="1" spans="1:3">
      <c r="A3" s="50" t="s">
        <v>335</v>
      </c>
      <c r="B3" s="51" t="s">
        <v>153</v>
      </c>
      <c r="C3" s="51" t="s">
        <v>323</v>
      </c>
    </row>
    <row r="4" ht="31.5" customHeight="1" spans="1:3">
      <c r="A4" s="52" t="s">
        <v>150</v>
      </c>
      <c r="B4" s="53">
        <f>SUM(B5:B21)</f>
        <v>2434559</v>
      </c>
      <c r="C4" s="54"/>
    </row>
    <row r="5" ht="31.5" customHeight="1" spans="1:3">
      <c r="A5" s="55" t="s">
        <v>336</v>
      </c>
      <c r="B5" s="53">
        <v>2434559</v>
      </c>
      <c r="C5" s="56" t="s">
        <v>337</v>
      </c>
    </row>
    <row r="6" ht="31.5" customHeight="1" spans="1:3">
      <c r="A6" s="57"/>
      <c r="B6" s="58"/>
      <c r="C6" s="54"/>
    </row>
    <row r="7" ht="31.5" customHeight="1" spans="1:3">
      <c r="A7" s="57"/>
      <c r="B7" s="58"/>
      <c r="C7" s="54"/>
    </row>
    <row r="8" ht="31.5" customHeight="1" spans="1:3">
      <c r="A8" s="57"/>
      <c r="B8" s="58"/>
      <c r="C8" s="54"/>
    </row>
    <row r="9" ht="31.5" customHeight="1" spans="1:3">
      <c r="A9" s="57"/>
      <c r="B9" s="58"/>
      <c r="C9" s="54"/>
    </row>
    <row r="10" ht="31.5" customHeight="1" spans="1:3">
      <c r="A10" s="57"/>
      <c r="B10" s="58"/>
      <c r="C10" s="54"/>
    </row>
    <row r="11" ht="31.5" customHeight="1" spans="1:3">
      <c r="A11" s="57"/>
      <c r="B11" s="58"/>
      <c r="C11" s="54"/>
    </row>
    <row r="12" ht="31.5" customHeight="1" spans="1:3">
      <c r="A12" s="57"/>
      <c r="B12" s="58"/>
      <c r="C12" s="54"/>
    </row>
    <row r="13" ht="31.5" customHeight="1" spans="1:3">
      <c r="A13" s="57"/>
      <c r="B13" s="58"/>
      <c r="C13" s="54"/>
    </row>
    <row r="14" ht="31.5" customHeight="1" spans="1:3">
      <c r="A14" s="57"/>
      <c r="B14" s="58"/>
      <c r="C14" s="54"/>
    </row>
    <row r="15" ht="31.5" customHeight="1" spans="1:3">
      <c r="A15" s="52"/>
      <c r="B15" s="58"/>
      <c r="C15" s="54"/>
    </row>
    <row r="16" ht="31.5" customHeight="1" spans="1:3">
      <c r="A16" s="52"/>
      <c r="B16" s="58"/>
      <c r="C16" s="54"/>
    </row>
    <row r="17" ht="31.5" customHeight="1" spans="1:3">
      <c r="A17" s="52"/>
      <c r="B17" s="58"/>
      <c r="C17" s="54"/>
    </row>
    <row r="18" ht="31.5" customHeight="1" spans="1:3">
      <c r="A18" s="52"/>
      <c r="B18" s="58"/>
      <c r="C18" s="54"/>
    </row>
    <row r="19" ht="31.5" customHeight="1" spans="1:3">
      <c r="A19" s="52"/>
      <c r="B19" s="58"/>
      <c r="C19" s="54"/>
    </row>
    <row r="20" ht="31.5" customHeight="1" spans="1:3">
      <c r="A20" s="52"/>
      <c r="B20" s="58"/>
      <c r="C20" s="54"/>
    </row>
    <row r="21" ht="31.5" customHeight="1" spans="1:3">
      <c r="A21" s="52"/>
      <c r="B21" s="58"/>
      <c r="C21" s="54"/>
    </row>
    <row r="22" customHeight="1" spans="1:3">
      <c r="A22" s="59"/>
      <c r="B22" s="59"/>
      <c r="C22" s="59"/>
    </row>
    <row r="23" customHeight="1" spans="1:3">
      <c r="A23" s="59"/>
      <c r="B23" s="59"/>
      <c r="C23" s="59"/>
    </row>
    <row r="24" customHeight="1" spans="1:3">
      <c r="A24" s="59"/>
      <c r="B24" s="59"/>
      <c r="C24" s="59"/>
    </row>
    <row r="25" customHeight="1" spans="2:3">
      <c r="B25" s="59"/>
      <c r="C25" s="59"/>
    </row>
    <row r="26" customHeight="1" spans="2:3">
      <c r="B26" s="59"/>
      <c r="C26" s="59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751"/>
  <sheetViews>
    <sheetView workbookViewId="0">
      <selection activeCell="D7" sqref="D7:D8"/>
    </sheetView>
  </sheetViews>
  <sheetFormatPr defaultColWidth="12" defaultRowHeight="22.5" customHeight="1"/>
  <cols>
    <col min="1" max="1" width="5.5" style="2" customWidth="1"/>
    <col min="2" max="2" width="14.5" style="3" customWidth="1"/>
    <col min="3" max="3" width="12.1222222222222" style="3" customWidth="1"/>
    <col min="4" max="4" width="6" style="3" customWidth="1"/>
    <col min="5" max="5" width="7.62222222222222" style="3" customWidth="1"/>
    <col min="6" max="6" width="25.3777777777778" style="3" customWidth="1"/>
    <col min="7" max="7" width="13.3777777777778" style="4" customWidth="1"/>
    <col min="8" max="8" width="12.1222222222222" style="5" customWidth="1"/>
    <col min="9" max="9" width="11.8777777777778" style="5" customWidth="1"/>
    <col min="10" max="11" width="12.1222222222222" style="5" customWidth="1"/>
    <col min="12" max="12" width="11" style="6" customWidth="1"/>
    <col min="13" max="13" width="12.1222222222222" style="7" customWidth="1"/>
    <col min="14" max="14" width="5.5" style="7" customWidth="1"/>
    <col min="15" max="15" width="8" style="3" customWidth="1"/>
    <col min="16" max="16384" width="12" style="2"/>
  </cols>
  <sheetData>
    <row r="1" ht="28.5" customHeight="1" spans="1:15">
      <c r="A1" s="8" t="s">
        <v>338</v>
      </c>
      <c r="B1" s="8"/>
      <c r="C1" s="8"/>
      <c r="D1" s="8"/>
      <c r="E1" s="8"/>
      <c r="F1" s="8"/>
      <c r="G1" s="9"/>
      <c r="H1" s="9"/>
      <c r="I1" s="9"/>
      <c r="J1" s="9"/>
      <c r="K1" s="9"/>
      <c r="L1" s="9"/>
      <c r="M1" s="8"/>
      <c r="N1" s="8"/>
      <c r="O1" s="8"/>
    </row>
    <row r="2" ht="24.75" customHeight="1" spans="1:15">
      <c r="A2" s="10" t="str">
        <f>(部门基本情况表!A2)</f>
        <v>编报单位：万荣县教育局</v>
      </c>
      <c r="B2" s="10"/>
      <c r="C2" s="10"/>
      <c r="D2" s="10"/>
      <c r="E2" s="10"/>
      <c r="F2" s="10"/>
      <c r="G2" s="11"/>
      <c r="H2" s="11"/>
      <c r="I2" s="11"/>
      <c r="J2" s="11"/>
      <c r="K2" s="11"/>
      <c r="L2" s="24" t="s">
        <v>339</v>
      </c>
      <c r="M2" s="25"/>
      <c r="N2" s="25"/>
      <c r="O2" s="26"/>
    </row>
    <row r="3" s="1" customFormat="1" ht="24" customHeight="1" spans="1:15">
      <c r="A3" s="12" t="s">
        <v>340</v>
      </c>
      <c r="B3" s="13" t="s">
        <v>341</v>
      </c>
      <c r="C3" s="13" t="s">
        <v>342</v>
      </c>
      <c r="D3" s="13" t="s">
        <v>343</v>
      </c>
      <c r="E3" s="13" t="s">
        <v>344</v>
      </c>
      <c r="F3" s="13" t="s">
        <v>345</v>
      </c>
      <c r="G3" s="14" t="s">
        <v>346</v>
      </c>
      <c r="H3" s="15"/>
      <c r="I3" s="15"/>
      <c r="J3" s="15"/>
      <c r="K3" s="15"/>
      <c r="L3" s="27"/>
      <c r="M3" s="28" t="s">
        <v>347</v>
      </c>
      <c r="N3" s="29"/>
      <c r="O3" s="13" t="s">
        <v>314</v>
      </c>
    </row>
    <row r="4" s="1" customFormat="1" ht="27" customHeight="1" spans="1:15">
      <c r="A4" s="16"/>
      <c r="B4" s="17"/>
      <c r="C4" s="18"/>
      <c r="D4" s="17"/>
      <c r="E4" s="17"/>
      <c r="F4" s="19"/>
      <c r="G4" s="20" t="s">
        <v>348</v>
      </c>
      <c r="H4" s="21" t="s">
        <v>349</v>
      </c>
      <c r="I4" s="21" t="s">
        <v>350</v>
      </c>
      <c r="J4" s="21" t="s">
        <v>351</v>
      </c>
      <c r="K4" s="21" t="s">
        <v>352</v>
      </c>
      <c r="L4" s="30" t="s">
        <v>353</v>
      </c>
      <c r="M4" s="31"/>
      <c r="N4" s="32"/>
      <c r="O4" s="17"/>
    </row>
    <row r="5" ht="18.6" customHeight="1" spans="1:15">
      <c r="A5" s="22">
        <v>1</v>
      </c>
      <c r="B5" s="22" t="s">
        <v>354</v>
      </c>
      <c r="C5" s="22" t="s">
        <v>355</v>
      </c>
      <c r="D5" s="22" t="s">
        <v>356</v>
      </c>
      <c r="E5" s="22">
        <v>1</v>
      </c>
      <c r="F5" s="22" t="s">
        <v>357</v>
      </c>
      <c r="G5" s="23">
        <f>SUM(H5:L6)</f>
        <v>1200000</v>
      </c>
      <c r="H5" s="23">
        <v>1200000</v>
      </c>
      <c r="I5" s="23"/>
      <c r="J5" s="23"/>
      <c r="K5" s="23"/>
      <c r="L5" s="23"/>
      <c r="M5" s="33" t="s">
        <v>358</v>
      </c>
      <c r="N5" s="33" t="s">
        <v>359</v>
      </c>
      <c r="O5" s="22" t="s">
        <v>360</v>
      </c>
    </row>
    <row r="6" ht="18.6" customHeight="1" spans="1:15">
      <c r="A6" s="22"/>
      <c r="B6" s="22"/>
      <c r="C6" s="22"/>
      <c r="D6" s="22"/>
      <c r="E6" s="22"/>
      <c r="F6" s="22"/>
      <c r="G6" s="23"/>
      <c r="H6" s="23"/>
      <c r="I6" s="23"/>
      <c r="J6" s="23"/>
      <c r="K6" s="23"/>
      <c r="L6" s="23"/>
      <c r="M6" s="33" t="s">
        <v>361</v>
      </c>
      <c r="N6" s="33" t="s">
        <v>359</v>
      </c>
      <c r="O6" s="22"/>
    </row>
    <row r="7" ht="18.6" customHeight="1" spans="1:15">
      <c r="A7" s="22">
        <v>2</v>
      </c>
      <c r="B7" s="22" t="s">
        <v>362</v>
      </c>
      <c r="C7" s="22" t="s">
        <v>355</v>
      </c>
      <c r="D7" s="22" t="s">
        <v>356</v>
      </c>
      <c r="E7" s="22">
        <v>1</v>
      </c>
      <c r="F7" s="22" t="s">
        <v>363</v>
      </c>
      <c r="G7" s="23">
        <f t="shared" ref="G7" si="0">SUM(H7:L8)</f>
        <v>10000</v>
      </c>
      <c r="H7" s="23">
        <v>10000</v>
      </c>
      <c r="I7" s="23"/>
      <c r="J7" s="23"/>
      <c r="K7" s="23"/>
      <c r="L7" s="23"/>
      <c r="M7" s="33" t="s">
        <v>358</v>
      </c>
      <c r="N7" s="33" t="s">
        <v>359</v>
      </c>
      <c r="O7" s="22" t="s">
        <v>364</v>
      </c>
    </row>
    <row r="8" ht="18.6" customHeight="1" spans="1:15">
      <c r="A8" s="22"/>
      <c r="B8" s="22"/>
      <c r="C8" s="22"/>
      <c r="D8" s="22"/>
      <c r="E8" s="22"/>
      <c r="F8" s="22"/>
      <c r="G8" s="23"/>
      <c r="H8" s="23"/>
      <c r="I8" s="23"/>
      <c r="J8" s="23"/>
      <c r="K8" s="23"/>
      <c r="L8" s="23"/>
      <c r="M8" s="33" t="s">
        <v>361</v>
      </c>
      <c r="N8" s="33" t="s">
        <v>359</v>
      </c>
      <c r="O8" s="22"/>
    </row>
    <row r="9" ht="18.6" customHeight="1" spans="1:15">
      <c r="A9" s="22">
        <v>3</v>
      </c>
      <c r="B9" s="22" t="s">
        <v>365</v>
      </c>
      <c r="C9" s="22" t="s">
        <v>366</v>
      </c>
      <c r="D9" s="22" t="s">
        <v>367</v>
      </c>
      <c r="E9" s="22">
        <v>12</v>
      </c>
      <c r="F9" s="22" t="s">
        <v>368</v>
      </c>
      <c r="G9" s="23">
        <f t="shared" ref="G9" si="1">SUM(H9:L10)</f>
        <v>3120000</v>
      </c>
      <c r="H9" s="23">
        <v>3120000</v>
      </c>
      <c r="I9" s="23"/>
      <c r="J9" s="23"/>
      <c r="K9" s="23"/>
      <c r="L9" s="23"/>
      <c r="M9" s="33" t="s">
        <v>358</v>
      </c>
      <c r="N9" s="33" t="s">
        <v>359</v>
      </c>
      <c r="O9" s="22" t="s">
        <v>369</v>
      </c>
    </row>
    <row r="10" ht="18.6" customHeight="1" spans="1:15">
      <c r="A10" s="22"/>
      <c r="B10" s="22"/>
      <c r="C10" s="22"/>
      <c r="D10" s="22"/>
      <c r="E10" s="22"/>
      <c r="F10" s="22"/>
      <c r="G10" s="23"/>
      <c r="H10" s="23"/>
      <c r="I10" s="23"/>
      <c r="J10" s="23"/>
      <c r="K10" s="23"/>
      <c r="L10" s="23"/>
      <c r="M10" s="33" t="s">
        <v>361</v>
      </c>
      <c r="N10" s="33" t="s">
        <v>359</v>
      </c>
      <c r="O10" s="22"/>
    </row>
    <row r="11" ht="18.6" customHeight="1" spans="1:15">
      <c r="A11" s="22">
        <v>4</v>
      </c>
      <c r="B11" s="22" t="s">
        <v>370</v>
      </c>
      <c r="C11" s="22" t="s">
        <v>366</v>
      </c>
      <c r="D11" s="22" t="s">
        <v>371</v>
      </c>
      <c r="E11" s="22">
        <v>30</v>
      </c>
      <c r="F11" s="22" t="s">
        <v>372</v>
      </c>
      <c r="G11" s="23">
        <f t="shared" ref="G11" si="2">SUM(H11:L12)</f>
        <v>3015000</v>
      </c>
      <c r="H11" s="23">
        <v>3015000</v>
      </c>
      <c r="I11" s="23"/>
      <c r="J11" s="23"/>
      <c r="K11" s="23"/>
      <c r="L11" s="23"/>
      <c r="M11" s="33" t="s">
        <v>358</v>
      </c>
      <c r="N11" s="33" t="s">
        <v>359</v>
      </c>
      <c r="O11" s="22" t="s">
        <v>369</v>
      </c>
    </row>
    <row r="12" ht="18.6" customHeight="1" spans="1:15">
      <c r="A12" s="22"/>
      <c r="B12" s="22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33" t="s">
        <v>361</v>
      </c>
      <c r="N12" s="33" t="s">
        <v>359</v>
      </c>
      <c r="O12" s="22"/>
    </row>
    <row r="13" ht="18.6" customHeight="1" spans="1:15">
      <c r="A13" s="22">
        <v>5</v>
      </c>
      <c r="B13" s="22" t="s">
        <v>373</v>
      </c>
      <c r="C13" s="22" t="s">
        <v>374</v>
      </c>
      <c r="D13" s="22" t="s">
        <v>356</v>
      </c>
      <c r="E13" s="22">
        <v>1</v>
      </c>
      <c r="F13" s="22" t="s">
        <v>375</v>
      </c>
      <c r="G13" s="23">
        <f t="shared" ref="G13" si="3">SUM(H13:L14)</f>
        <v>50300</v>
      </c>
      <c r="H13" s="23">
        <v>50300</v>
      </c>
      <c r="I13" s="23"/>
      <c r="J13" s="23"/>
      <c r="K13" s="23"/>
      <c r="L13" s="23"/>
      <c r="M13" s="33" t="s">
        <v>358</v>
      </c>
      <c r="N13" s="33" t="s">
        <v>359</v>
      </c>
      <c r="O13" s="22" t="s">
        <v>376</v>
      </c>
    </row>
    <row r="14" ht="18.6" customHeight="1" spans="1:15">
      <c r="A14" s="22"/>
      <c r="B14" s="22"/>
      <c r="C14" s="22"/>
      <c r="D14" s="22"/>
      <c r="E14" s="22"/>
      <c r="F14" s="22"/>
      <c r="G14" s="23"/>
      <c r="H14" s="23"/>
      <c r="I14" s="23"/>
      <c r="J14" s="23"/>
      <c r="K14" s="23"/>
      <c r="L14" s="23"/>
      <c r="M14" s="33" t="s">
        <v>361</v>
      </c>
      <c r="N14" s="33" t="s">
        <v>359</v>
      </c>
      <c r="O14" s="22"/>
    </row>
    <row r="15" ht="18.6" customHeight="1" spans="1:15">
      <c r="A15" s="22">
        <v>6</v>
      </c>
      <c r="B15" s="22" t="s">
        <v>377</v>
      </c>
      <c r="C15" s="22" t="s">
        <v>374</v>
      </c>
      <c r="D15" s="22" t="s">
        <v>356</v>
      </c>
      <c r="E15" s="22">
        <v>1</v>
      </c>
      <c r="F15" s="22" t="s">
        <v>378</v>
      </c>
      <c r="G15" s="23">
        <f t="shared" ref="G15" si="4">SUM(H15:L16)</f>
        <v>20000</v>
      </c>
      <c r="H15" s="23">
        <v>20000</v>
      </c>
      <c r="I15" s="23"/>
      <c r="J15" s="23"/>
      <c r="K15" s="23"/>
      <c r="L15" s="23"/>
      <c r="M15" s="33" t="s">
        <v>358</v>
      </c>
      <c r="N15" s="33" t="s">
        <v>359</v>
      </c>
      <c r="O15" s="22" t="s">
        <v>379</v>
      </c>
    </row>
    <row r="16" ht="18.6" customHeight="1" spans="1:15">
      <c r="A16" s="22"/>
      <c r="B16" s="22"/>
      <c r="C16" s="22"/>
      <c r="D16" s="22"/>
      <c r="E16" s="22"/>
      <c r="F16" s="22"/>
      <c r="G16" s="23"/>
      <c r="H16" s="23"/>
      <c r="I16" s="23"/>
      <c r="J16" s="23"/>
      <c r="K16" s="23"/>
      <c r="L16" s="23"/>
      <c r="M16" s="33" t="s">
        <v>361</v>
      </c>
      <c r="N16" s="33" t="s">
        <v>359</v>
      </c>
      <c r="O16" s="22"/>
    </row>
    <row r="17" ht="18.6" customHeight="1" spans="1:15">
      <c r="A17" s="22">
        <v>7</v>
      </c>
      <c r="B17" s="22" t="s">
        <v>380</v>
      </c>
      <c r="C17" s="22" t="s">
        <v>374</v>
      </c>
      <c r="D17" s="22" t="s">
        <v>381</v>
      </c>
      <c r="E17" s="22">
        <v>4000</v>
      </c>
      <c r="F17" s="22" t="s">
        <v>382</v>
      </c>
      <c r="G17" s="23">
        <f t="shared" ref="G17" si="5">SUM(H17:L18)</f>
        <v>38000</v>
      </c>
      <c r="H17" s="23">
        <v>38000</v>
      </c>
      <c r="I17" s="23"/>
      <c r="J17" s="23"/>
      <c r="K17" s="23"/>
      <c r="L17" s="23"/>
      <c r="M17" s="33" t="s">
        <v>358</v>
      </c>
      <c r="N17" s="33" t="s">
        <v>359</v>
      </c>
      <c r="O17" s="22" t="s">
        <v>383</v>
      </c>
    </row>
    <row r="18" ht="18.6" customHeight="1" spans="1:15">
      <c r="A18" s="22"/>
      <c r="B18" s="22"/>
      <c r="C18" s="22"/>
      <c r="D18" s="22"/>
      <c r="E18" s="22"/>
      <c r="F18" s="22"/>
      <c r="G18" s="23"/>
      <c r="H18" s="23"/>
      <c r="I18" s="23"/>
      <c r="J18" s="23"/>
      <c r="K18" s="23"/>
      <c r="L18" s="23"/>
      <c r="M18" s="33" t="s">
        <v>361</v>
      </c>
      <c r="N18" s="33" t="s">
        <v>359</v>
      </c>
      <c r="O18" s="22"/>
    </row>
    <row r="19" ht="18.6" customHeight="1" spans="1:15">
      <c r="A19" s="22">
        <v>8</v>
      </c>
      <c r="B19" s="22" t="s">
        <v>384</v>
      </c>
      <c r="C19" s="22" t="s">
        <v>385</v>
      </c>
      <c r="D19" s="22" t="s">
        <v>356</v>
      </c>
      <c r="E19" s="22">
        <v>1</v>
      </c>
      <c r="F19" s="22" t="s">
        <v>386</v>
      </c>
      <c r="G19" s="23">
        <f t="shared" ref="G19" si="6">SUM(H19:L20)</f>
        <v>33900000</v>
      </c>
      <c r="H19" s="23">
        <v>33900000</v>
      </c>
      <c r="I19" s="23"/>
      <c r="J19" s="23"/>
      <c r="K19" s="23"/>
      <c r="L19" s="23"/>
      <c r="M19" s="33" t="s">
        <v>358</v>
      </c>
      <c r="N19" s="33" t="s">
        <v>359</v>
      </c>
      <c r="O19" s="22" t="s">
        <v>387</v>
      </c>
    </row>
    <row r="20" ht="18.6" customHeight="1" spans="1:15">
      <c r="A20" s="22"/>
      <c r="B20" s="22"/>
      <c r="C20" s="22"/>
      <c r="D20" s="22"/>
      <c r="E20" s="22"/>
      <c r="F20" s="22"/>
      <c r="G20" s="23"/>
      <c r="H20" s="23"/>
      <c r="I20" s="23"/>
      <c r="J20" s="23"/>
      <c r="K20" s="23"/>
      <c r="L20" s="23"/>
      <c r="M20" s="33" t="s">
        <v>361</v>
      </c>
      <c r="N20" s="33" t="s">
        <v>359</v>
      </c>
      <c r="O20" s="22"/>
    </row>
    <row r="21" ht="18.6" customHeight="1" spans="1:15">
      <c r="A21" s="22">
        <v>9</v>
      </c>
      <c r="B21" s="22" t="s">
        <v>388</v>
      </c>
      <c r="C21" s="22" t="s">
        <v>389</v>
      </c>
      <c r="D21" s="22" t="s">
        <v>390</v>
      </c>
      <c r="E21" s="22">
        <v>200</v>
      </c>
      <c r="F21" s="22" t="s">
        <v>391</v>
      </c>
      <c r="G21" s="23">
        <f t="shared" ref="G21" si="7">SUM(H21:L22)</f>
        <v>42000</v>
      </c>
      <c r="H21" s="23">
        <v>42000</v>
      </c>
      <c r="I21" s="23"/>
      <c r="J21" s="23"/>
      <c r="K21" s="23"/>
      <c r="L21" s="23"/>
      <c r="M21" s="33" t="s">
        <v>358</v>
      </c>
      <c r="N21" s="33" t="s">
        <v>359</v>
      </c>
      <c r="O21" s="22" t="s">
        <v>392</v>
      </c>
    </row>
    <row r="22" ht="18.6" customHeight="1" spans="1:15">
      <c r="A22" s="22"/>
      <c r="B22" s="22"/>
      <c r="C22" s="22"/>
      <c r="D22" s="22"/>
      <c r="E22" s="22"/>
      <c r="F22" s="22"/>
      <c r="G22" s="23"/>
      <c r="H22" s="23"/>
      <c r="I22" s="23"/>
      <c r="J22" s="23"/>
      <c r="K22" s="23"/>
      <c r="L22" s="23"/>
      <c r="M22" s="33" t="s">
        <v>361</v>
      </c>
      <c r="N22" s="33" t="s">
        <v>359</v>
      </c>
      <c r="O22" s="22"/>
    </row>
    <row r="23" ht="18.6" customHeight="1" spans="1:15">
      <c r="A23" s="22">
        <v>10</v>
      </c>
      <c r="B23" s="22" t="s">
        <v>393</v>
      </c>
      <c r="C23" s="22" t="s">
        <v>366</v>
      </c>
      <c r="D23" s="22" t="s">
        <v>394</v>
      </c>
      <c r="E23" s="22">
        <v>2</v>
      </c>
      <c r="F23" s="22" t="s">
        <v>395</v>
      </c>
      <c r="G23" s="23">
        <f t="shared" ref="G23" si="8">SUM(H23:L24)</f>
        <v>4000</v>
      </c>
      <c r="H23" s="23">
        <v>4000</v>
      </c>
      <c r="I23" s="23"/>
      <c r="J23" s="23"/>
      <c r="K23" s="23"/>
      <c r="L23" s="23"/>
      <c r="M23" s="33" t="s">
        <v>358</v>
      </c>
      <c r="N23" s="33" t="s">
        <v>359</v>
      </c>
      <c r="O23" s="22" t="s">
        <v>392</v>
      </c>
    </row>
    <row r="24" ht="18.6" customHeight="1" spans="1:15">
      <c r="A24" s="22"/>
      <c r="B24" s="22"/>
      <c r="C24" s="22"/>
      <c r="D24" s="22"/>
      <c r="E24" s="22"/>
      <c r="F24" s="22"/>
      <c r="G24" s="23"/>
      <c r="H24" s="23"/>
      <c r="I24" s="23"/>
      <c r="J24" s="23"/>
      <c r="K24" s="23"/>
      <c r="L24" s="23"/>
      <c r="M24" s="33" t="s">
        <v>361</v>
      </c>
      <c r="N24" s="33" t="s">
        <v>359</v>
      </c>
      <c r="O24" s="22"/>
    </row>
    <row r="25" ht="18.6" customHeight="1" spans="1:15">
      <c r="A25" s="22">
        <v>11</v>
      </c>
      <c r="B25" s="22" t="s">
        <v>396</v>
      </c>
      <c r="C25" s="22" t="s">
        <v>397</v>
      </c>
      <c r="D25" s="22" t="s">
        <v>394</v>
      </c>
      <c r="E25" s="22">
        <v>1</v>
      </c>
      <c r="F25" s="22" t="s">
        <v>398</v>
      </c>
      <c r="G25" s="23">
        <f t="shared" ref="G25" si="9">SUM(H25:L26)</f>
        <v>7500</v>
      </c>
      <c r="H25" s="23">
        <v>7500</v>
      </c>
      <c r="I25" s="23"/>
      <c r="J25" s="23"/>
      <c r="K25" s="23"/>
      <c r="L25" s="23"/>
      <c r="M25" s="33" t="s">
        <v>358</v>
      </c>
      <c r="N25" s="33" t="s">
        <v>359</v>
      </c>
      <c r="O25" s="22" t="s">
        <v>392</v>
      </c>
    </row>
    <row r="26" ht="18.6" customHeight="1" spans="1:15">
      <c r="A26" s="22"/>
      <c r="B26" s="22"/>
      <c r="C26" s="22"/>
      <c r="D26" s="22"/>
      <c r="E26" s="22"/>
      <c r="F26" s="22"/>
      <c r="G26" s="23"/>
      <c r="H26" s="23"/>
      <c r="I26" s="23"/>
      <c r="J26" s="23"/>
      <c r="K26" s="23"/>
      <c r="L26" s="23"/>
      <c r="M26" s="33" t="s">
        <v>361</v>
      </c>
      <c r="N26" s="33" t="s">
        <v>359</v>
      </c>
      <c r="O26" s="22"/>
    </row>
    <row r="27" ht="18.6" customHeight="1" spans="1:15">
      <c r="A27" s="22">
        <v>12</v>
      </c>
      <c r="B27" s="22" t="s">
        <v>399</v>
      </c>
      <c r="C27" s="22" t="s">
        <v>400</v>
      </c>
      <c r="D27" s="22" t="s">
        <v>394</v>
      </c>
      <c r="E27" s="22">
        <v>2</v>
      </c>
      <c r="F27" s="22" t="s">
        <v>401</v>
      </c>
      <c r="G27" s="23">
        <f t="shared" ref="G27" si="10">SUM(H27:L28)</f>
        <v>8000</v>
      </c>
      <c r="H27" s="23">
        <v>8000</v>
      </c>
      <c r="I27" s="23"/>
      <c r="J27" s="23"/>
      <c r="K27" s="23"/>
      <c r="L27" s="23"/>
      <c r="M27" s="33" t="s">
        <v>358</v>
      </c>
      <c r="N27" s="33" t="s">
        <v>359</v>
      </c>
      <c r="O27" s="22" t="s">
        <v>392</v>
      </c>
    </row>
    <row r="28" ht="18.6" customHeight="1" spans="1:15">
      <c r="A28" s="22"/>
      <c r="B28" s="22"/>
      <c r="C28" s="22"/>
      <c r="D28" s="22"/>
      <c r="E28" s="22"/>
      <c r="F28" s="22"/>
      <c r="G28" s="23"/>
      <c r="H28" s="23"/>
      <c r="I28" s="23"/>
      <c r="J28" s="23"/>
      <c r="K28" s="23"/>
      <c r="L28" s="23"/>
      <c r="M28" s="33" t="s">
        <v>361</v>
      </c>
      <c r="N28" s="33" t="s">
        <v>359</v>
      </c>
      <c r="O28" s="22"/>
    </row>
    <row r="29" ht="18.6" customHeight="1" spans="1:15">
      <c r="A29" s="22">
        <v>13</v>
      </c>
      <c r="B29" s="22" t="s">
        <v>402</v>
      </c>
      <c r="C29" s="22" t="s">
        <v>403</v>
      </c>
      <c r="D29" s="22" t="s">
        <v>356</v>
      </c>
      <c r="E29" s="22">
        <v>1</v>
      </c>
      <c r="F29" s="22" t="s">
        <v>404</v>
      </c>
      <c r="G29" s="23">
        <f t="shared" ref="G29" si="11">SUM(H29:L30)</f>
        <v>190000</v>
      </c>
      <c r="H29" s="23">
        <v>190000</v>
      </c>
      <c r="I29" s="23"/>
      <c r="J29" s="23"/>
      <c r="K29" s="23"/>
      <c r="L29" s="23"/>
      <c r="M29" s="33" t="s">
        <v>358</v>
      </c>
      <c r="N29" s="33" t="s">
        <v>359</v>
      </c>
      <c r="O29" s="22" t="s">
        <v>392</v>
      </c>
    </row>
    <row r="30" ht="18.6" customHeight="1" spans="1:15">
      <c r="A30" s="22"/>
      <c r="B30" s="22"/>
      <c r="C30" s="22"/>
      <c r="D30" s="22"/>
      <c r="E30" s="22"/>
      <c r="F30" s="22"/>
      <c r="G30" s="23"/>
      <c r="H30" s="23"/>
      <c r="I30" s="23"/>
      <c r="J30" s="23"/>
      <c r="K30" s="23"/>
      <c r="L30" s="23"/>
      <c r="M30" s="33" t="s">
        <v>361</v>
      </c>
      <c r="N30" s="33" t="s">
        <v>359</v>
      </c>
      <c r="O30" s="22"/>
    </row>
    <row r="31" ht="18.6" customHeight="1" spans="1:15">
      <c r="A31" s="22">
        <v>14</v>
      </c>
      <c r="B31" s="22" t="s">
        <v>405</v>
      </c>
      <c r="C31" s="22" t="s">
        <v>406</v>
      </c>
      <c r="D31" s="22" t="s">
        <v>407</v>
      </c>
      <c r="E31" s="22">
        <v>2</v>
      </c>
      <c r="F31" s="22" t="s">
        <v>408</v>
      </c>
      <c r="G31" s="23">
        <f t="shared" ref="G31" si="12">SUM(H31:L32)</f>
        <v>1000</v>
      </c>
      <c r="H31" s="23">
        <v>1000</v>
      </c>
      <c r="I31" s="23"/>
      <c r="J31" s="23"/>
      <c r="K31" s="23"/>
      <c r="L31" s="23"/>
      <c r="M31" s="33" t="s">
        <v>358</v>
      </c>
      <c r="N31" s="33" t="s">
        <v>359</v>
      </c>
      <c r="O31" s="22" t="s">
        <v>392</v>
      </c>
    </row>
    <row r="32" ht="18.6" customHeight="1" spans="1:15">
      <c r="A32" s="22"/>
      <c r="B32" s="22"/>
      <c r="C32" s="22"/>
      <c r="D32" s="22"/>
      <c r="E32" s="22"/>
      <c r="F32" s="22"/>
      <c r="G32" s="23"/>
      <c r="H32" s="23"/>
      <c r="I32" s="23"/>
      <c r="J32" s="23"/>
      <c r="K32" s="23"/>
      <c r="L32" s="23"/>
      <c r="M32" s="33" t="s">
        <v>361</v>
      </c>
      <c r="N32" s="33" t="s">
        <v>359</v>
      </c>
      <c r="O32" s="22"/>
    </row>
    <row r="33" ht="18.6" customHeight="1" spans="1:15">
      <c r="A33" s="22">
        <v>15</v>
      </c>
      <c r="B33" s="22" t="s">
        <v>409</v>
      </c>
      <c r="C33" s="22" t="s">
        <v>410</v>
      </c>
      <c r="D33" s="22" t="s">
        <v>394</v>
      </c>
      <c r="E33" s="22">
        <v>5</v>
      </c>
      <c r="F33" s="22" t="s">
        <v>411</v>
      </c>
      <c r="G33" s="23">
        <f t="shared" ref="G33" si="13">SUM(H33:L34)</f>
        <v>25000</v>
      </c>
      <c r="H33" s="23">
        <v>25000</v>
      </c>
      <c r="I33" s="23"/>
      <c r="J33" s="23"/>
      <c r="K33" s="23"/>
      <c r="L33" s="23"/>
      <c r="M33" s="33" t="s">
        <v>358</v>
      </c>
      <c r="N33" s="33" t="s">
        <v>359</v>
      </c>
      <c r="O33" s="22" t="s">
        <v>392</v>
      </c>
    </row>
    <row r="34" ht="18.6" customHeight="1" spans="1:15">
      <c r="A34" s="22"/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33" t="s">
        <v>361</v>
      </c>
      <c r="N34" s="33" t="s">
        <v>359</v>
      </c>
      <c r="O34" s="22"/>
    </row>
    <row r="35" ht="18.6" customHeight="1" spans="1:15">
      <c r="A35" s="22">
        <v>16</v>
      </c>
      <c r="B35" s="22" t="s">
        <v>412</v>
      </c>
      <c r="C35" s="22" t="s">
        <v>413</v>
      </c>
      <c r="D35" s="22" t="s">
        <v>394</v>
      </c>
      <c r="E35" s="22">
        <v>1</v>
      </c>
      <c r="F35" s="22" t="s">
        <v>414</v>
      </c>
      <c r="G35" s="23">
        <f t="shared" ref="G35" si="14">SUM(H35:L36)</f>
        <v>6000</v>
      </c>
      <c r="H35" s="23">
        <v>6000</v>
      </c>
      <c r="I35" s="23"/>
      <c r="J35" s="23"/>
      <c r="K35" s="23"/>
      <c r="L35" s="23"/>
      <c r="M35" s="33" t="s">
        <v>358</v>
      </c>
      <c r="N35" s="33" t="s">
        <v>359</v>
      </c>
      <c r="O35" s="22" t="s">
        <v>392</v>
      </c>
    </row>
    <row r="36" ht="18.6" customHeight="1" spans="1:15">
      <c r="A36" s="22"/>
      <c r="B36" s="22"/>
      <c r="C36" s="22"/>
      <c r="D36" s="22"/>
      <c r="E36" s="22"/>
      <c r="F36" s="22"/>
      <c r="G36" s="23"/>
      <c r="H36" s="23"/>
      <c r="I36" s="23"/>
      <c r="J36" s="23"/>
      <c r="K36" s="23"/>
      <c r="L36" s="23"/>
      <c r="M36" s="33" t="s">
        <v>361</v>
      </c>
      <c r="N36" s="33" t="s">
        <v>359</v>
      </c>
      <c r="O36" s="22"/>
    </row>
    <row r="37" ht="18.6" customHeight="1" spans="1:15">
      <c r="A37" s="22">
        <v>17</v>
      </c>
      <c r="B37" s="22" t="s">
        <v>415</v>
      </c>
      <c r="C37" s="22" t="s">
        <v>416</v>
      </c>
      <c r="D37" s="22" t="s">
        <v>394</v>
      </c>
      <c r="E37" s="22">
        <v>1</v>
      </c>
      <c r="F37" s="22" t="s">
        <v>417</v>
      </c>
      <c r="G37" s="23">
        <f t="shared" ref="G37" si="15">SUM(H37:L38)</f>
        <v>750</v>
      </c>
      <c r="H37" s="23">
        <v>750</v>
      </c>
      <c r="I37" s="23"/>
      <c r="J37" s="23"/>
      <c r="K37" s="23"/>
      <c r="L37" s="23"/>
      <c r="M37" s="33" t="s">
        <v>358</v>
      </c>
      <c r="N37" s="33" t="s">
        <v>359</v>
      </c>
      <c r="O37" s="22" t="s">
        <v>392</v>
      </c>
    </row>
    <row r="38" ht="18.6" customHeight="1" spans="1:15">
      <c r="A38" s="22"/>
      <c r="B38" s="22"/>
      <c r="C38" s="22"/>
      <c r="D38" s="22"/>
      <c r="E38" s="22"/>
      <c r="F38" s="22"/>
      <c r="G38" s="23"/>
      <c r="H38" s="23"/>
      <c r="I38" s="23"/>
      <c r="J38" s="23"/>
      <c r="K38" s="23"/>
      <c r="L38" s="23"/>
      <c r="M38" s="33" t="s">
        <v>361</v>
      </c>
      <c r="N38" s="33" t="s">
        <v>359</v>
      </c>
      <c r="O38" s="22"/>
    </row>
    <row r="39" ht="18.6" customHeight="1" spans="1:15">
      <c r="A39" s="22">
        <v>18</v>
      </c>
      <c r="B39" s="22" t="s">
        <v>418</v>
      </c>
      <c r="C39" s="22" t="s">
        <v>419</v>
      </c>
      <c r="D39" s="22" t="s">
        <v>420</v>
      </c>
      <c r="E39" s="22">
        <v>3</v>
      </c>
      <c r="F39" s="22" t="s">
        <v>421</v>
      </c>
      <c r="G39" s="23">
        <f t="shared" ref="G39" si="16">SUM(H39:L40)</f>
        <v>1500</v>
      </c>
      <c r="H39" s="23">
        <v>1500</v>
      </c>
      <c r="I39" s="23"/>
      <c r="J39" s="23"/>
      <c r="K39" s="23"/>
      <c r="L39" s="23"/>
      <c r="M39" s="33" t="s">
        <v>358</v>
      </c>
      <c r="N39" s="33" t="s">
        <v>359</v>
      </c>
      <c r="O39" s="22" t="s">
        <v>392</v>
      </c>
    </row>
    <row r="40" ht="18.6" customHeight="1" spans="1:15">
      <c r="A40" s="22"/>
      <c r="B40" s="22"/>
      <c r="C40" s="22"/>
      <c r="D40" s="22"/>
      <c r="E40" s="22"/>
      <c r="F40" s="22"/>
      <c r="G40" s="23"/>
      <c r="H40" s="23"/>
      <c r="I40" s="23"/>
      <c r="J40" s="23"/>
      <c r="K40" s="23"/>
      <c r="L40" s="23"/>
      <c r="M40" s="33" t="s">
        <v>361</v>
      </c>
      <c r="N40" s="33" t="s">
        <v>359</v>
      </c>
      <c r="O40" s="22"/>
    </row>
    <row r="41" ht="18.6" customHeight="1" spans="1:15">
      <c r="A41" s="22">
        <v>19</v>
      </c>
      <c r="B41" s="22" t="s">
        <v>399</v>
      </c>
      <c r="C41" s="22" t="s">
        <v>400</v>
      </c>
      <c r="D41" s="22" t="s">
        <v>394</v>
      </c>
      <c r="E41" s="22">
        <v>8</v>
      </c>
      <c r="F41" s="22" t="s">
        <v>422</v>
      </c>
      <c r="G41" s="23">
        <f t="shared" ref="G41" si="17">SUM(H41:L42)</f>
        <v>28000</v>
      </c>
      <c r="H41" s="23">
        <v>28000</v>
      </c>
      <c r="I41" s="23"/>
      <c r="J41" s="23"/>
      <c r="K41" s="23"/>
      <c r="L41" s="23"/>
      <c r="M41" s="33" t="s">
        <v>358</v>
      </c>
      <c r="N41" s="33" t="s">
        <v>359</v>
      </c>
      <c r="O41" s="22" t="s">
        <v>423</v>
      </c>
    </row>
    <row r="42" ht="18.6" customHeight="1" spans="1:15">
      <c r="A42" s="22"/>
      <c r="B42" s="22"/>
      <c r="C42" s="22"/>
      <c r="D42" s="22"/>
      <c r="E42" s="22"/>
      <c r="F42" s="22"/>
      <c r="G42" s="23"/>
      <c r="H42" s="23"/>
      <c r="I42" s="23"/>
      <c r="J42" s="23"/>
      <c r="K42" s="23"/>
      <c r="L42" s="23"/>
      <c r="M42" s="33" t="s">
        <v>361</v>
      </c>
      <c r="N42" s="33" t="s">
        <v>359</v>
      </c>
      <c r="O42" s="22"/>
    </row>
    <row r="43" ht="18.6" customHeight="1" spans="1:15">
      <c r="A43" s="22">
        <v>20</v>
      </c>
      <c r="B43" s="22" t="s">
        <v>424</v>
      </c>
      <c r="C43" s="22" t="s">
        <v>389</v>
      </c>
      <c r="D43" s="22" t="s">
        <v>390</v>
      </c>
      <c r="E43" s="22">
        <v>17</v>
      </c>
      <c r="F43" s="22" t="s">
        <v>425</v>
      </c>
      <c r="G43" s="23">
        <f t="shared" ref="G43" si="18">SUM(H43:L44)</f>
        <v>3400</v>
      </c>
      <c r="H43" s="23">
        <v>3400</v>
      </c>
      <c r="I43" s="23"/>
      <c r="J43" s="23"/>
      <c r="K43" s="23"/>
      <c r="L43" s="23"/>
      <c r="M43" s="33" t="s">
        <v>358</v>
      </c>
      <c r="N43" s="33" t="s">
        <v>359</v>
      </c>
      <c r="O43" s="22"/>
    </row>
    <row r="44" ht="18.6" customHeight="1" spans="1:15">
      <c r="A44" s="22"/>
      <c r="B44" s="22"/>
      <c r="C44" s="22"/>
      <c r="D44" s="22"/>
      <c r="E44" s="22"/>
      <c r="F44" s="22"/>
      <c r="G44" s="23"/>
      <c r="H44" s="23"/>
      <c r="I44" s="23"/>
      <c r="J44" s="23"/>
      <c r="K44" s="23"/>
      <c r="L44" s="23"/>
      <c r="M44" s="33" t="s">
        <v>361</v>
      </c>
      <c r="N44" s="33" t="s">
        <v>359</v>
      </c>
      <c r="O44" s="22"/>
    </row>
    <row r="45" ht="18.6" customHeight="1" spans="1:15">
      <c r="A45" s="22">
        <v>21</v>
      </c>
      <c r="B45" s="22" t="s">
        <v>426</v>
      </c>
      <c r="C45" s="22" t="s">
        <v>419</v>
      </c>
      <c r="D45" s="22" t="s">
        <v>420</v>
      </c>
      <c r="E45" s="22">
        <v>10</v>
      </c>
      <c r="F45" s="22" t="s">
        <v>427</v>
      </c>
      <c r="G45" s="23">
        <f t="shared" ref="G45" si="19">SUM(H45:L46)</f>
        <v>2000</v>
      </c>
      <c r="H45" s="23">
        <v>2000</v>
      </c>
      <c r="I45" s="23"/>
      <c r="J45" s="23"/>
      <c r="K45" s="23"/>
      <c r="L45" s="23"/>
      <c r="M45" s="33" t="s">
        <v>358</v>
      </c>
      <c r="N45" s="33" t="s">
        <v>359</v>
      </c>
      <c r="O45" s="22"/>
    </row>
    <row r="46" ht="18.6" customHeight="1" spans="1:15">
      <c r="A46" s="22"/>
      <c r="B46" s="22"/>
      <c r="C46" s="22"/>
      <c r="D46" s="22"/>
      <c r="E46" s="22"/>
      <c r="F46" s="22"/>
      <c r="G46" s="23"/>
      <c r="H46" s="23"/>
      <c r="I46" s="23"/>
      <c r="J46" s="23"/>
      <c r="K46" s="23"/>
      <c r="L46" s="23"/>
      <c r="M46" s="33" t="s">
        <v>361</v>
      </c>
      <c r="N46" s="33" t="s">
        <v>359</v>
      </c>
      <c r="O46" s="22"/>
    </row>
    <row r="47" ht="18.6" customHeight="1" spans="1:15">
      <c r="A47" s="22">
        <v>22</v>
      </c>
      <c r="B47" s="22" t="s">
        <v>428</v>
      </c>
      <c r="C47" s="22" t="s">
        <v>429</v>
      </c>
      <c r="D47" s="22" t="s">
        <v>407</v>
      </c>
      <c r="E47" s="22">
        <v>70</v>
      </c>
      <c r="F47" s="22" t="s">
        <v>430</v>
      </c>
      <c r="G47" s="23">
        <f t="shared" ref="G47" si="20">SUM(H47:L48)</f>
        <v>10500</v>
      </c>
      <c r="H47" s="23">
        <v>10500</v>
      </c>
      <c r="I47" s="23"/>
      <c r="J47" s="23"/>
      <c r="K47" s="23"/>
      <c r="L47" s="23"/>
      <c r="M47" s="33" t="s">
        <v>358</v>
      </c>
      <c r="N47" s="33" t="s">
        <v>359</v>
      </c>
      <c r="O47" s="22"/>
    </row>
    <row r="48" ht="18.6" customHeight="1" spans="1:15">
      <c r="A48" s="22"/>
      <c r="B48" s="22"/>
      <c r="C48" s="22"/>
      <c r="D48" s="22"/>
      <c r="E48" s="22"/>
      <c r="F48" s="22"/>
      <c r="G48" s="23"/>
      <c r="H48" s="23"/>
      <c r="I48" s="23"/>
      <c r="J48" s="23"/>
      <c r="K48" s="23"/>
      <c r="L48" s="23"/>
      <c r="M48" s="33" t="s">
        <v>361</v>
      </c>
      <c r="N48" s="33" t="s">
        <v>359</v>
      </c>
      <c r="O48" s="22"/>
    </row>
    <row r="49" ht="18.6" customHeight="1" spans="1:15">
      <c r="A49" s="22">
        <v>23</v>
      </c>
      <c r="B49" s="22" t="s">
        <v>431</v>
      </c>
      <c r="C49" s="22" t="s">
        <v>432</v>
      </c>
      <c r="D49" s="22" t="s">
        <v>420</v>
      </c>
      <c r="E49" s="22">
        <v>35</v>
      </c>
      <c r="F49" s="22" t="s">
        <v>433</v>
      </c>
      <c r="G49" s="23">
        <f t="shared" ref="G49" si="21">SUM(H49:L50)</f>
        <v>4550</v>
      </c>
      <c r="H49" s="23">
        <v>4550</v>
      </c>
      <c r="I49" s="23"/>
      <c r="J49" s="23"/>
      <c r="K49" s="23"/>
      <c r="L49" s="23"/>
      <c r="M49" s="33" t="s">
        <v>358</v>
      </c>
      <c r="N49" s="33" t="s">
        <v>359</v>
      </c>
      <c r="O49" s="22"/>
    </row>
    <row r="50" ht="18.6" customHeight="1" spans="1:15">
      <c r="A50" s="22"/>
      <c r="B50" s="22"/>
      <c r="C50" s="22"/>
      <c r="D50" s="22"/>
      <c r="E50" s="22"/>
      <c r="F50" s="22"/>
      <c r="G50" s="23"/>
      <c r="H50" s="23"/>
      <c r="I50" s="23"/>
      <c r="J50" s="23"/>
      <c r="K50" s="23"/>
      <c r="L50" s="23"/>
      <c r="M50" s="33" t="s">
        <v>361</v>
      </c>
      <c r="N50" s="33" t="s">
        <v>359</v>
      </c>
      <c r="O50" s="22"/>
    </row>
    <row r="51" ht="18.6" customHeight="1" spans="1:15">
      <c r="A51" s="22">
        <v>24</v>
      </c>
      <c r="B51" s="22" t="s">
        <v>434</v>
      </c>
      <c r="C51" s="22" t="s">
        <v>435</v>
      </c>
      <c r="D51" s="22" t="s">
        <v>436</v>
      </c>
      <c r="E51" s="22">
        <v>1922</v>
      </c>
      <c r="F51" s="22" t="s">
        <v>437</v>
      </c>
      <c r="G51" s="23">
        <f t="shared" ref="G51" si="22">SUM(H51:L52)</f>
        <v>75805</v>
      </c>
      <c r="H51" s="23">
        <v>75805</v>
      </c>
      <c r="I51" s="23"/>
      <c r="J51" s="23"/>
      <c r="K51" s="23"/>
      <c r="L51" s="23"/>
      <c r="M51" s="33" t="s">
        <v>358</v>
      </c>
      <c r="N51" s="33" t="s">
        <v>359</v>
      </c>
      <c r="O51" s="22"/>
    </row>
    <row r="52" ht="18.6" customHeight="1" spans="1:15">
      <c r="A52" s="22"/>
      <c r="B52" s="22"/>
      <c r="C52" s="22"/>
      <c r="D52" s="22"/>
      <c r="E52" s="22"/>
      <c r="F52" s="22"/>
      <c r="G52" s="23"/>
      <c r="H52" s="23"/>
      <c r="I52" s="23"/>
      <c r="J52" s="23"/>
      <c r="K52" s="23"/>
      <c r="L52" s="23"/>
      <c r="M52" s="33" t="s">
        <v>361</v>
      </c>
      <c r="N52" s="33" t="s">
        <v>359</v>
      </c>
      <c r="O52" s="22"/>
    </row>
    <row r="53" ht="18.6" customHeight="1" spans="1:15">
      <c r="A53" s="22">
        <v>25</v>
      </c>
      <c r="B53" s="22" t="s">
        <v>438</v>
      </c>
      <c r="C53" s="22" t="s">
        <v>403</v>
      </c>
      <c r="D53" s="22" t="s">
        <v>436</v>
      </c>
      <c r="E53" s="22">
        <v>90</v>
      </c>
      <c r="F53" s="22" t="s">
        <v>439</v>
      </c>
      <c r="G53" s="23">
        <f t="shared" ref="G53" si="23">SUM(H53:L54)</f>
        <v>21600</v>
      </c>
      <c r="H53" s="23">
        <v>21600</v>
      </c>
      <c r="I53" s="23"/>
      <c r="J53" s="23"/>
      <c r="K53" s="23"/>
      <c r="L53" s="23"/>
      <c r="M53" s="33" t="s">
        <v>358</v>
      </c>
      <c r="N53" s="33" t="s">
        <v>359</v>
      </c>
      <c r="O53" s="22"/>
    </row>
    <row r="54" ht="18.6" customHeight="1" spans="1:15">
      <c r="A54" s="22"/>
      <c r="B54" s="22"/>
      <c r="C54" s="22"/>
      <c r="D54" s="22"/>
      <c r="E54" s="22"/>
      <c r="F54" s="22"/>
      <c r="G54" s="23"/>
      <c r="H54" s="23"/>
      <c r="I54" s="23"/>
      <c r="J54" s="23"/>
      <c r="K54" s="23"/>
      <c r="L54" s="23"/>
      <c r="M54" s="33" t="s">
        <v>361</v>
      </c>
      <c r="N54" s="33" t="s">
        <v>359</v>
      </c>
      <c r="O54" s="22"/>
    </row>
    <row r="55" ht="18.6" customHeight="1" spans="1:15">
      <c r="A55" s="22">
        <v>26</v>
      </c>
      <c r="B55" s="22" t="s">
        <v>424</v>
      </c>
      <c r="C55" s="22" t="s">
        <v>389</v>
      </c>
      <c r="D55" s="22" t="s">
        <v>390</v>
      </c>
      <c r="E55" s="22">
        <v>17</v>
      </c>
      <c r="F55" s="22" t="s">
        <v>417</v>
      </c>
      <c r="G55" s="23">
        <f t="shared" ref="G55" si="24">SUM(H55:L56)</f>
        <v>3400</v>
      </c>
      <c r="H55" s="23">
        <v>3400</v>
      </c>
      <c r="I55" s="23"/>
      <c r="J55" s="23"/>
      <c r="K55" s="23"/>
      <c r="L55" s="23"/>
      <c r="M55" s="33" t="s">
        <v>358</v>
      </c>
      <c r="N55" s="33" t="s">
        <v>359</v>
      </c>
      <c r="O55" s="22" t="s">
        <v>440</v>
      </c>
    </row>
    <row r="56" ht="18.6" customHeight="1" spans="1:15">
      <c r="A56" s="22"/>
      <c r="B56" s="22"/>
      <c r="C56" s="22"/>
      <c r="D56" s="22"/>
      <c r="E56" s="22"/>
      <c r="F56" s="22"/>
      <c r="G56" s="23"/>
      <c r="H56" s="23"/>
      <c r="I56" s="23"/>
      <c r="J56" s="23"/>
      <c r="K56" s="23"/>
      <c r="L56" s="23"/>
      <c r="M56" s="33" t="s">
        <v>361</v>
      </c>
      <c r="N56" s="33" t="s">
        <v>359</v>
      </c>
      <c r="O56" s="22"/>
    </row>
    <row r="57" ht="18.6" customHeight="1" spans="1:15">
      <c r="A57" s="22">
        <v>27</v>
      </c>
      <c r="B57" s="22" t="s">
        <v>424</v>
      </c>
      <c r="C57" s="22" t="s">
        <v>389</v>
      </c>
      <c r="D57" s="22" t="s">
        <v>441</v>
      </c>
      <c r="E57" s="22">
        <v>10</v>
      </c>
      <c r="F57" s="22" t="s">
        <v>442</v>
      </c>
      <c r="G57" s="23">
        <f t="shared" ref="G57" si="25">SUM(H57:L58)</f>
        <v>200</v>
      </c>
      <c r="H57" s="23">
        <v>200</v>
      </c>
      <c r="I57" s="23"/>
      <c r="J57" s="23"/>
      <c r="K57" s="23"/>
      <c r="L57" s="23"/>
      <c r="M57" s="33" t="s">
        <v>358</v>
      </c>
      <c r="N57" s="33" t="s">
        <v>359</v>
      </c>
      <c r="O57" s="22"/>
    </row>
    <row r="58" ht="18.6" customHeight="1" spans="1:15">
      <c r="A58" s="22"/>
      <c r="B58" s="22"/>
      <c r="C58" s="22"/>
      <c r="D58" s="22"/>
      <c r="E58" s="22"/>
      <c r="F58" s="22"/>
      <c r="G58" s="23"/>
      <c r="H58" s="23"/>
      <c r="I58" s="23"/>
      <c r="J58" s="23"/>
      <c r="K58" s="23"/>
      <c r="L58" s="23"/>
      <c r="M58" s="33" t="s">
        <v>361</v>
      </c>
      <c r="N58" s="33" t="s">
        <v>359</v>
      </c>
      <c r="O58" s="22"/>
    </row>
    <row r="59" ht="18.6" customHeight="1" spans="1:15">
      <c r="A59" s="22">
        <v>28</v>
      </c>
      <c r="B59" s="22" t="s">
        <v>443</v>
      </c>
      <c r="C59" s="22" t="s">
        <v>444</v>
      </c>
      <c r="D59" s="22" t="s">
        <v>407</v>
      </c>
      <c r="E59" s="22">
        <v>2</v>
      </c>
      <c r="F59" s="22" t="s">
        <v>445</v>
      </c>
      <c r="G59" s="23">
        <f t="shared" ref="G59" si="26">SUM(H59:L60)</f>
        <v>10950</v>
      </c>
      <c r="H59" s="23">
        <v>10950</v>
      </c>
      <c r="I59" s="23"/>
      <c r="J59" s="23"/>
      <c r="K59" s="23"/>
      <c r="L59" s="23"/>
      <c r="M59" s="33" t="s">
        <v>358</v>
      </c>
      <c r="N59" s="33" t="s">
        <v>359</v>
      </c>
      <c r="O59" s="22"/>
    </row>
    <row r="60" ht="18.6" customHeight="1" spans="1:15">
      <c r="A60" s="22"/>
      <c r="B60" s="22"/>
      <c r="C60" s="22"/>
      <c r="D60" s="22"/>
      <c r="E60" s="22"/>
      <c r="F60" s="22"/>
      <c r="G60" s="23"/>
      <c r="H60" s="23"/>
      <c r="I60" s="23"/>
      <c r="J60" s="23"/>
      <c r="K60" s="23"/>
      <c r="L60" s="23"/>
      <c r="M60" s="33" t="s">
        <v>361</v>
      </c>
      <c r="N60" s="33" t="s">
        <v>359</v>
      </c>
      <c r="O60" s="22"/>
    </row>
    <row r="61" ht="18.6" customHeight="1" spans="1:15">
      <c r="A61" s="22">
        <v>29</v>
      </c>
      <c r="B61" s="22" t="s">
        <v>446</v>
      </c>
      <c r="C61" s="22" t="s">
        <v>447</v>
      </c>
      <c r="D61" s="22" t="s">
        <v>407</v>
      </c>
      <c r="E61" s="22">
        <v>3</v>
      </c>
      <c r="F61" s="22" t="s">
        <v>448</v>
      </c>
      <c r="G61" s="23">
        <f t="shared" ref="G61" si="27">SUM(H61:L62)</f>
        <v>2230</v>
      </c>
      <c r="H61" s="23">
        <v>2230</v>
      </c>
      <c r="I61" s="23"/>
      <c r="J61" s="23"/>
      <c r="K61" s="23"/>
      <c r="L61" s="23"/>
      <c r="M61" s="33" t="s">
        <v>358</v>
      </c>
      <c r="N61" s="33" t="s">
        <v>359</v>
      </c>
      <c r="O61" s="22"/>
    </row>
    <row r="62" ht="18.6" customHeight="1" spans="1:15">
      <c r="A62" s="22"/>
      <c r="B62" s="22"/>
      <c r="C62" s="22"/>
      <c r="D62" s="22"/>
      <c r="E62" s="22"/>
      <c r="F62" s="22"/>
      <c r="G62" s="23"/>
      <c r="H62" s="23"/>
      <c r="I62" s="23"/>
      <c r="J62" s="23"/>
      <c r="K62" s="23"/>
      <c r="L62" s="23"/>
      <c r="M62" s="33" t="s">
        <v>361</v>
      </c>
      <c r="N62" s="33" t="s">
        <v>359</v>
      </c>
      <c r="O62" s="22"/>
    </row>
    <row r="63" ht="18.6" customHeight="1" spans="1:15">
      <c r="A63" s="22">
        <v>30</v>
      </c>
      <c r="B63" s="22" t="s">
        <v>449</v>
      </c>
      <c r="C63" s="22" t="s">
        <v>450</v>
      </c>
      <c r="D63" s="22" t="s">
        <v>407</v>
      </c>
      <c r="E63" s="22">
        <v>4</v>
      </c>
      <c r="F63" s="22" t="s">
        <v>451</v>
      </c>
      <c r="G63" s="23">
        <f t="shared" ref="G63" si="28">SUM(H63:L64)</f>
        <v>6880</v>
      </c>
      <c r="H63" s="23">
        <v>6880</v>
      </c>
      <c r="I63" s="23"/>
      <c r="J63" s="23"/>
      <c r="K63" s="23"/>
      <c r="L63" s="23"/>
      <c r="M63" s="33" t="s">
        <v>358</v>
      </c>
      <c r="N63" s="33" t="s">
        <v>359</v>
      </c>
      <c r="O63" s="22"/>
    </row>
    <row r="64" ht="18.6" customHeight="1" spans="1:15">
      <c r="A64" s="22"/>
      <c r="B64" s="22"/>
      <c r="C64" s="22"/>
      <c r="D64" s="22"/>
      <c r="E64" s="22"/>
      <c r="F64" s="22"/>
      <c r="G64" s="23"/>
      <c r="H64" s="23"/>
      <c r="I64" s="23"/>
      <c r="J64" s="23"/>
      <c r="K64" s="23"/>
      <c r="L64" s="23"/>
      <c r="M64" s="33" t="s">
        <v>361</v>
      </c>
      <c r="N64" s="33" t="s">
        <v>359</v>
      </c>
      <c r="O64" s="22"/>
    </row>
    <row r="65" ht="18.6" customHeight="1" spans="1:15">
      <c r="A65" s="22">
        <v>31</v>
      </c>
      <c r="B65" s="22" t="s">
        <v>434</v>
      </c>
      <c r="C65" s="22" t="s">
        <v>435</v>
      </c>
      <c r="D65" s="22" t="s">
        <v>356</v>
      </c>
      <c r="E65" s="22">
        <v>1</v>
      </c>
      <c r="F65" s="22" t="s">
        <v>452</v>
      </c>
      <c r="G65" s="23">
        <f t="shared" ref="G65" si="29">SUM(H65:L66)</f>
        <v>56400</v>
      </c>
      <c r="H65" s="23">
        <v>56400</v>
      </c>
      <c r="I65" s="23"/>
      <c r="J65" s="23"/>
      <c r="K65" s="23"/>
      <c r="L65" s="23"/>
      <c r="M65" s="33" t="s">
        <v>358</v>
      </c>
      <c r="N65" s="33" t="s">
        <v>359</v>
      </c>
      <c r="O65" s="22"/>
    </row>
    <row r="66" ht="18.6" customHeight="1" spans="1:15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33" t="s">
        <v>361</v>
      </c>
      <c r="N66" s="33" t="s">
        <v>359</v>
      </c>
      <c r="O66" s="22"/>
    </row>
    <row r="67" ht="18.6" customHeight="1" spans="1:15">
      <c r="A67" s="22">
        <v>32</v>
      </c>
      <c r="B67" s="22" t="s">
        <v>453</v>
      </c>
      <c r="C67" s="22" t="s">
        <v>403</v>
      </c>
      <c r="D67" s="22" t="s">
        <v>367</v>
      </c>
      <c r="E67" s="22">
        <v>1</v>
      </c>
      <c r="F67" s="22" t="s">
        <v>454</v>
      </c>
      <c r="G67" s="23">
        <f t="shared" ref="G67" si="30">SUM(H67:L68)</f>
        <v>18000</v>
      </c>
      <c r="H67" s="23">
        <v>18000</v>
      </c>
      <c r="I67" s="23"/>
      <c r="J67" s="23"/>
      <c r="K67" s="23"/>
      <c r="L67" s="23"/>
      <c r="M67" s="33" t="s">
        <v>358</v>
      </c>
      <c r="N67" s="33" t="s">
        <v>359</v>
      </c>
      <c r="O67" s="22"/>
    </row>
    <row r="68" ht="18.6" customHeight="1" spans="1:15">
      <c r="A68" s="22"/>
      <c r="B68" s="22"/>
      <c r="C68" s="22"/>
      <c r="D68" s="22"/>
      <c r="E68" s="22"/>
      <c r="F68" s="22"/>
      <c r="G68" s="23"/>
      <c r="H68" s="23"/>
      <c r="I68" s="23"/>
      <c r="J68" s="23"/>
      <c r="K68" s="23"/>
      <c r="L68" s="23"/>
      <c r="M68" s="33" t="s">
        <v>361</v>
      </c>
      <c r="N68" s="33" t="s">
        <v>359</v>
      </c>
      <c r="O68" s="22"/>
    </row>
    <row r="69" ht="18.6" customHeight="1" spans="1:15">
      <c r="A69" s="22">
        <v>33</v>
      </c>
      <c r="B69" s="22" t="s">
        <v>455</v>
      </c>
      <c r="C69" s="22" t="s">
        <v>403</v>
      </c>
      <c r="D69" s="22" t="s">
        <v>456</v>
      </c>
      <c r="E69" s="22">
        <v>300</v>
      </c>
      <c r="F69" s="22" t="s">
        <v>457</v>
      </c>
      <c r="G69" s="23">
        <f t="shared" ref="G69" si="31">SUM(H69:L70)</f>
        <v>4800</v>
      </c>
      <c r="H69" s="23">
        <v>4800</v>
      </c>
      <c r="I69" s="23"/>
      <c r="J69" s="23"/>
      <c r="K69" s="23"/>
      <c r="L69" s="23"/>
      <c r="M69" s="33" t="s">
        <v>358</v>
      </c>
      <c r="N69" s="33" t="s">
        <v>359</v>
      </c>
      <c r="O69" s="22"/>
    </row>
    <row r="70" ht="18.6" customHeight="1" spans="1:15">
      <c r="A70" s="22"/>
      <c r="B70" s="22"/>
      <c r="C70" s="22"/>
      <c r="D70" s="22"/>
      <c r="E70" s="22"/>
      <c r="F70" s="22"/>
      <c r="G70" s="23"/>
      <c r="H70" s="23"/>
      <c r="I70" s="23"/>
      <c r="J70" s="23"/>
      <c r="K70" s="23"/>
      <c r="L70" s="23"/>
      <c r="M70" s="33" t="s">
        <v>361</v>
      </c>
      <c r="N70" s="33" t="s">
        <v>359</v>
      </c>
      <c r="O70" s="22"/>
    </row>
    <row r="71" ht="18.6" customHeight="1" spans="1:15">
      <c r="A71" s="22">
        <v>34</v>
      </c>
      <c r="B71" s="22" t="s">
        <v>458</v>
      </c>
      <c r="C71" s="22" t="s">
        <v>459</v>
      </c>
      <c r="D71" s="22" t="s">
        <v>436</v>
      </c>
      <c r="E71" s="22">
        <v>90</v>
      </c>
      <c r="F71" s="22" t="s">
        <v>460</v>
      </c>
      <c r="G71" s="23">
        <f t="shared" ref="G71" si="32">SUM(H71:L72)</f>
        <v>9450</v>
      </c>
      <c r="H71" s="23">
        <v>9450</v>
      </c>
      <c r="I71" s="23"/>
      <c r="J71" s="23"/>
      <c r="K71" s="23"/>
      <c r="L71" s="23"/>
      <c r="M71" s="33" t="s">
        <v>358</v>
      </c>
      <c r="N71" s="33" t="s">
        <v>359</v>
      </c>
      <c r="O71" s="22"/>
    </row>
    <row r="72" ht="18.6" customHeight="1" spans="1:15">
      <c r="A72" s="22"/>
      <c r="B72" s="22"/>
      <c r="C72" s="22"/>
      <c r="D72" s="22"/>
      <c r="E72" s="22"/>
      <c r="F72" s="22"/>
      <c r="G72" s="23"/>
      <c r="H72" s="23"/>
      <c r="I72" s="23"/>
      <c r="J72" s="23"/>
      <c r="K72" s="23"/>
      <c r="L72" s="23"/>
      <c r="M72" s="33" t="s">
        <v>361</v>
      </c>
      <c r="N72" s="33" t="s">
        <v>359</v>
      </c>
      <c r="O72" s="22"/>
    </row>
    <row r="73" ht="18.6" customHeight="1" spans="1:15">
      <c r="A73" s="22">
        <v>35</v>
      </c>
      <c r="B73" s="22" t="s">
        <v>461</v>
      </c>
      <c r="C73" s="22" t="s">
        <v>410</v>
      </c>
      <c r="D73" s="22" t="s">
        <v>394</v>
      </c>
      <c r="E73" s="22">
        <v>1</v>
      </c>
      <c r="F73" s="22" t="s">
        <v>462</v>
      </c>
      <c r="G73" s="23">
        <f t="shared" ref="G73" si="33">SUM(H73:L74)</f>
        <v>6000</v>
      </c>
      <c r="H73" s="23">
        <v>6000</v>
      </c>
      <c r="I73" s="23"/>
      <c r="J73" s="23"/>
      <c r="K73" s="23"/>
      <c r="L73" s="23"/>
      <c r="M73" s="33" t="s">
        <v>358</v>
      </c>
      <c r="N73" s="33" t="s">
        <v>359</v>
      </c>
      <c r="O73" s="22" t="s">
        <v>463</v>
      </c>
    </row>
    <row r="74" ht="18.6" customHeight="1" spans="1:15">
      <c r="A74" s="22"/>
      <c r="B74" s="22"/>
      <c r="C74" s="22"/>
      <c r="D74" s="22"/>
      <c r="E74" s="22"/>
      <c r="F74" s="22"/>
      <c r="G74" s="23"/>
      <c r="H74" s="23"/>
      <c r="I74" s="23"/>
      <c r="J74" s="23"/>
      <c r="K74" s="23"/>
      <c r="L74" s="23"/>
      <c r="M74" s="33" t="s">
        <v>361</v>
      </c>
      <c r="N74" s="33" t="s">
        <v>359</v>
      </c>
      <c r="O74" s="22"/>
    </row>
    <row r="75" ht="18.6" customHeight="1" spans="1:15">
      <c r="A75" s="22">
        <v>36</v>
      </c>
      <c r="B75" s="22" t="s">
        <v>464</v>
      </c>
      <c r="C75" s="22" t="s">
        <v>465</v>
      </c>
      <c r="D75" s="22" t="s">
        <v>394</v>
      </c>
      <c r="E75" s="22">
        <v>2</v>
      </c>
      <c r="F75" s="22" t="s">
        <v>466</v>
      </c>
      <c r="G75" s="23">
        <f t="shared" ref="G75" si="34">SUM(H75:L76)</f>
        <v>5200</v>
      </c>
      <c r="H75" s="23">
        <v>5200</v>
      </c>
      <c r="I75" s="23"/>
      <c r="J75" s="23"/>
      <c r="K75" s="23"/>
      <c r="L75" s="23"/>
      <c r="M75" s="33" t="s">
        <v>358</v>
      </c>
      <c r="N75" s="33" t="s">
        <v>359</v>
      </c>
      <c r="O75" s="22"/>
    </row>
    <row r="76" ht="18.6" customHeight="1" spans="1:15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33" t="s">
        <v>361</v>
      </c>
      <c r="N76" s="33" t="s">
        <v>359</v>
      </c>
      <c r="O76" s="22"/>
    </row>
    <row r="77" ht="18.6" customHeight="1" spans="1:15">
      <c r="A77" s="22">
        <v>37</v>
      </c>
      <c r="B77" s="22" t="s">
        <v>467</v>
      </c>
      <c r="C77" s="22" t="s">
        <v>400</v>
      </c>
      <c r="D77" s="22" t="s">
        <v>394</v>
      </c>
      <c r="E77" s="22">
        <v>2</v>
      </c>
      <c r="F77" s="22" t="s">
        <v>468</v>
      </c>
      <c r="G77" s="23">
        <f t="shared" ref="G77" si="35">SUM(H77:L78)</f>
        <v>6000</v>
      </c>
      <c r="H77" s="23">
        <v>6000</v>
      </c>
      <c r="I77" s="23"/>
      <c r="J77" s="23"/>
      <c r="K77" s="23"/>
      <c r="L77" s="23"/>
      <c r="M77" s="33" t="s">
        <v>358</v>
      </c>
      <c r="N77" s="33" t="s">
        <v>359</v>
      </c>
      <c r="O77" s="22"/>
    </row>
    <row r="78" ht="18.6" customHeight="1" spans="1:15">
      <c r="A78" s="22"/>
      <c r="B78" s="22"/>
      <c r="C78" s="22"/>
      <c r="D78" s="22"/>
      <c r="E78" s="22"/>
      <c r="F78" s="22"/>
      <c r="G78" s="23"/>
      <c r="H78" s="23"/>
      <c r="I78" s="23"/>
      <c r="J78" s="23"/>
      <c r="K78" s="23"/>
      <c r="L78" s="23"/>
      <c r="M78" s="33" t="s">
        <v>361</v>
      </c>
      <c r="N78" s="33" t="s">
        <v>359</v>
      </c>
      <c r="O78" s="22"/>
    </row>
    <row r="79" ht="18.6" customHeight="1" spans="1:15">
      <c r="A79" s="22">
        <v>38</v>
      </c>
      <c r="B79" s="22" t="s">
        <v>469</v>
      </c>
      <c r="C79" s="22" t="s">
        <v>470</v>
      </c>
      <c r="D79" s="22" t="s">
        <v>356</v>
      </c>
      <c r="E79" s="22">
        <v>1</v>
      </c>
      <c r="F79" s="22" t="s">
        <v>471</v>
      </c>
      <c r="G79" s="23">
        <f t="shared" ref="G79" si="36">SUM(H79:L80)</f>
        <v>6000</v>
      </c>
      <c r="H79" s="23">
        <v>6000</v>
      </c>
      <c r="I79" s="23"/>
      <c r="J79" s="23"/>
      <c r="K79" s="23"/>
      <c r="L79" s="23"/>
      <c r="M79" s="33" t="s">
        <v>358</v>
      </c>
      <c r="N79" s="33" t="s">
        <v>359</v>
      </c>
      <c r="O79" s="22"/>
    </row>
    <row r="80" ht="18.6" customHeight="1" spans="1:15">
      <c r="A80" s="22"/>
      <c r="B80" s="22"/>
      <c r="C80" s="22"/>
      <c r="D80" s="22"/>
      <c r="E80" s="22"/>
      <c r="F80" s="22"/>
      <c r="G80" s="23"/>
      <c r="H80" s="23"/>
      <c r="I80" s="23"/>
      <c r="J80" s="23"/>
      <c r="K80" s="23"/>
      <c r="L80" s="23"/>
      <c r="M80" s="33" t="s">
        <v>361</v>
      </c>
      <c r="N80" s="33" t="s">
        <v>359</v>
      </c>
      <c r="O80" s="22"/>
    </row>
    <row r="81" ht="18.6" customHeight="1" spans="1:15">
      <c r="A81" s="22">
        <v>39</v>
      </c>
      <c r="B81" s="22" t="s">
        <v>472</v>
      </c>
      <c r="C81" s="22" t="s">
        <v>473</v>
      </c>
      <c r="D81" s="22" t="s">
        <v>356</v>
      </c>
      <c r="E81" s="22">
        <v>6</v>
      </c>
      <c r="F81" s="22" t="s">
        <v>474</v>
      </c>
      <c r="G81" s="23">
        <f t="shared" ref="G81" si="37">SUM(H81:L82)</f>
        <v>51000</v>
      </c>
      <c r="H81" s="23">
        <v>51000</v>
      </c>
      <c r="I81" s="23"/>
      <c r="J81" s="23"/>
      <c r="K81" s="23"/>
      <c r="L81" s="23"/>
      <c r="M81" s="33" t="s">
        <v>358</v>
      </c>
      <c r="N81" s="33" t="s">
        <v>359</v>
      </c>
      <c r="O81" s="22"/>
    </row>
    <row r="82" ht="18.6" customHeight="1" spans="1:15">
      <c r="A82" s="22"/>
      <c r="B82" s="22"/>
      <c r="C82" s="22"/>
      <c r="D82" s="22"/>
      <c r="E82" s="22"/>
      <c r="F82" s="22"/>
      <c r="G82" s="23"/>
      <c r="H82" s="23"/>
      <c r="I82" s="23"/>
      <c r="J82" s="23"/>
      <c r="K82" s="23"/>
      <c r="L82" s="23"/>
      <c r="M82" s="33" t="s">
        <v>361</v>
      </c>
      <c r="N82" s="33" t="s">
        <v>359</v>
      </c>
      <c r="O82" s="22"/>
    </row>
    <row r="83" ht="18.6" customHeight="1" spans="1:15">
      <c r="A83" s="22">
        <v>40</v>
      </c>
      <c r="B83" s="22" t="s">
        <v>424</v>
      </c>
      <c r="C83" s="22" t="s">
        <v>389</v>
      </c>
      <c r="D83" s="22" t="s">
        <v>390</v>
      </c>
      <c r="E83" s="22">
        <v>100</v>
      </c>
      <c r="F83" s="22" t="s">
        <v>475</v>
      </c>
      <c r="G83" s="23">
        <f t="shared" ref="G83" si="38">SUM(H83:L84)</f>
        <v>20000</v>
      </c>
      <c r="H83" s="23">
        <v>20000</v>
      </c>
      <c r="I83" s="23"/>
      <c r="J83" s="23"/>
      <c r="K83" s="23"/>
      <c r="L83" s="23"/>
      <c r="M83" s="33" t="s">
        <v>358</v>
      </c>
      <c r="N83" s="33" t="s">
        <v>359</v>
      </c>
      <c r="O83" s="22"/>
    </row>
    <row r="84" ht="18.6" customHeight="1" spans="1:15">
      <c r="A84" s="22"/>
      <c r="B84" s="22"/>
      <c r="C84" s="22"/>
      <c r="D84" s="22"/>
      <c r="E84" s="22"/>
      <c r="F84" s="22"/>
      <c r="G84" s="23"/>
      <c r="H84" s="23"/>
      <c r="I84" s="23"/>
      <c r="J84" s="23"/>
      <c r="K84" s="23"/>
      <c r="L84" s="23"/>
      <c r="M84" s="33" t="s">
        <v>361</v>
      </c>
      <c r="N84" s="33" t="s">
        <v>359</v>
      </c>
      <c r="O84" s="22"/>
    </row>
    <row r="85" ht="18.6" customHeight="1" spans="1:15">
      <c r="A85" s="22">
        <v>41</v>
      </c>
      <c r="B85" s="22" t="s">
        <v>476</v>
      </c>
      <c r="C85" s="22" t="s">
        <v>477</v>
      </c>
      <c r="D85" s="22" t="s">
        <v>356</v>
      </c>
      <c r="E85" s="22">
        <v>21</v>
      </c>
      <c r="F85" s="22" t="s">
        <v>478</v>
      </c>
      <c r="G85" s="23">
        <f t="shared" ref="G85" si="39">SUM(H85:L86)</f>
        <v>115000</v>
      </c>
      <c r="H85" s="23">
        <v>115000</v>
      </c>
      <c r="I85" s="23"/>
      <c r="J85" s="23"/>
      <c r="K85" s="23"/>
      <c r="L85" s="23"/>
      <c r="M85" s="33" t="s">
        <v>358</v>
      </c>
      <c r="N85" s="33" t="s">
        <v>359</v>
      </c>
      <c r="O85" s="22"/>
    </row>
    <row r="86" ht="18.6" customHeight="1" spans="1:15">
      <c r="A86" s="22"/>
      <c r="B86" s="22"/>
      <c r="C86" s="22"/>
      <c r="D86" s="22"/>
      <c r="E86" s="22"/>
      <c r="F86" s="22"/>
      <c r="G86" s="23"/>
      <c r="H86" s="23"/>
      <c r="I86" s="23"/>
      <c r="J86" s="23"/>
      <c r="K86" s="23"/>
      <c r="L86" s="23"/>
      <c r="M86" s="33" t="s">
        <v>361</v>
      </c>
      <c r="N86" s="33" t="s">
        <v>359</v>
      </c>
      <c r="O86" s="22"/>
    </row>
    <row r="87" ht="18.6" customHeight="1" spans="1:15">
      <c r="A87" s="22">
        <v>42</v>
      </c>
      <c r="B87" s="22" t="s">
        <v>479</v>
      </c>
      <c r="C87" s="22" t="s">
        <v>480</v>
      </c>
      <c r="D87" s="22" t="s">
        <v>356</v>
      </c>
      <c r="E87" s="22">
        <v>2</v>
      </c>
      <c r="F87" s="22" t="s">
        <v>481</v>
      </c>
      <c r="G87" s="23">
        <f t="shared" ref="G87" si="40">SUM(H87:L88)</f>
        <v>117000</v>
      </c>
      <c r="H87" s="23">
        <v>117000</v>
      </c>
      <c r="I87" s="23"/>
      <c r="J87" s="23"/>
      <c r="K87" s="23"/>
      <c r="L87" s="23"/>
      <c r="M87" s="33" t="s">
        <v>358</v>
      </c>
      <c r="N87" s="33" t="s">
        <v>359</v>
      </c>
      <c r="O87" s="22"/>
    </row>
    <row r="88" ht="18.6" customHeight="1" spans="1:15">
      <c r="A88" s="22"/>
      <c r="B88" s="22"/>
      <c r="C88" s="22"/>
      <c r="D88" s="22"/>
      <c r="E88" s="22"/>
      <c r="F88" s="22"/>
      <c r="G88" s="23"/>
      <c r="H88" s="23"/>
      <c r="I88" s="23"/>
      <c r="J88" s="23"/>
      <c r="K88" s="23"/>
      <c r="L88" s="23"/>
      <c r="M88" s="33" t="s">
        <v>361</v>
      </c>
      <c r="N88" s="33" t="s">
        <v>359</v>
      </c>
      <c r="O88" s="22"/>
    </row>
    <row r="89" ht="18.6" customHeight="1" spans="1:15">
      <c r="A89" s="22">
        <v>43</v>
      </c>
      <c r="B89" s="22" t="s">
        <v>482</v>
      </c>
      <c r="C89" s="22" t="s">
        <v>374</v>
      </c>
      <c r="D89" s="22" t="s">
        <v>356</v>
      </c>
      <c r="E89" s="22">
        <v>13</v>
      </c>
      <c r="F89" s="22" t="s">
        <v>483</v>
      </c>
      <c r="G89" s="23">
        <f t="shared" ref="G89" si="41">SUM(H89:L90)</f>
        <v>112000</v>
      </c>
      <c r="H89" s="23">
        <v>112000</v>
      </c>
      <c r="I89" s="23"/>
      <c r="J89" s="23"/>
      <c r="K89" s="23"/>
      <c r="L89" s="23"/>
      <c r="M89" s="33" t="s">
        <v>358</v>
      </c>
      <c r="N89" s="33" t="s">
        <v>359</v>
      </c>
      <c r="O89" s="22"/>
    </row>
    <row r="90" ht="18.6" customHeight="1" spans="1:15">
      <c r="A90" s="22"/>
      <c r="B90" s="22"/>
      <c r="C90" s="22"/>
      <c r="D90" s="22"/>
      <c r="E90" s="22"/>
      <c r="F90" s="22"/>
      <c r="G90" s="23"/>
      <c r="H90" s="23"/>
      <c r="I90" s="23"/>
      <c r="J90" s="23"/>
      <c r="K90" s="23"/>
      <c r="L90" s="23"/>
      <c r="M90" s="33" t="s">
        <v>361</v>
      </c>
      <c r="N90" s="33" t="s">
        <v>359</v>
      </c>
      <c r="O90" s="22"/>
    </row>
    <row r="91" ht="18.6" customHeight="1" spans="1:15">
      <c r="A91" s="22">
        <v>44</v>
      </c>
      <c r="B91" s="22" t="s">
        <v>438</v>
      </c>
      <c r="C91" s="22" t="s">
        <v>403</v>
      </c>
      <c r="D91" s="22" t="s">
        <v>356</v>
      </c>
      <c r="E91" s="22">
        <v>17</v>
      </c>
      <c r="F91" s="22" t="s">
        <v>484</v>
      </c>
      <c r="G91" s="23">
        <f t="shared" ref="G91" si="42">SUM(H91:L92)</f>
        <v>127000</v>
      </c>
      <c r="H91" s="23">
        <v>127000</v>
      </c>
      <c r="I91" s="23"/>
      <c r="J91" s="23"/>
      <c r="K91" s="23"/>
      <c r="L91" s="23"/>
      <c r="M91" s="33" t="s">
        <v>358</v>
      </c>
      <c r="N91" s="33" t="s">
        <v>359</v>
      </c>
      <c r="O91" s="22"/>
    </row>
    <row r="92" ht="18.6" customHeight="1" spans="1:15">
      <c r="A92" s="22"/>
      <c r="B92" s="22"/>
      <c r="C92" s="22"/>
      <c r="D92" s="22"/>
      <c r="E92" s="22"/>
      <c r="F92" s="22"/>
      <c r="G92" s="23"/>
      <c r="H92" s="23"/>
      <c r="I92" s="23"/>
      <c r="J92" s="23"/>
      <c r="K92" s="23"/>
      <c r="L92" s="23"/>
      <c r="M92" s="33" t="s">
        <v>361</v>
      </c>
      <c r="N92" s="33" t="s">
        <v>359</v>
      </c>
      <c r="O92" s="22"/>
    </row>
    <row r="93" ht="18.6" customHeight="1" spans="1:15">
      <c r="A93" s="22">
        <v>45</v>
      </c>
      <c r="B93" s="22" t="s">
        <v>485</v>
      </c>
      <c r="C93" s="22" t="s">
        <v>486</v>
      </c>
      <c r="D93" s="22" t="s">
        <v>356</v>
      </c>
      <c r="E93" s="22">
        <v>1</v>
      </c>
      <c r="F93" s="22" t="s">
        <v>487</v>
      </c>
      <c r="G93" s="23">
        <f t="shared" ref="G93" si="43">SUM(H93:L94)</f>
        <v>10000</v>
      </c>
      <c r="H93" s="23">
        <v>10000</v>
      </c>
      <c r="I93" s="23"/>
      <c r="J93" s="23"/>
      <c r="K93" s="23"/>
      <c r="L93" s="23"/>
      <c r="M93" s="33" t="s">
        <v>358</v>
      </c>
      <c r="N93" s="33" t="s">
        <v>359</v>
      </c>
      <c r="O93" s="22"/>
    </row>
    <row r="94" ht="18.6" customHeight="1" spans="1:15">
      <c r="A94" s="22"/>
      <c r="B94" s="22"/>
      <c r="C94" s="22"/>
      <c r="D94" s="22"/>
      <c r="E94" s="22"/>
      <c r="F94" s="22"/>
      <c r="G94" s="23"/>
      <c r="H94" s="23"/>
      <c r="I94" s="23"/>
      <c r="J94" s="23"/>
      <c r="K94" s="23"/>
      <c r="L94" s="23"/>
      <c r="M94" s="33" t="s">
        <v>361</v>
      </c>
      <c r="N94" s="33" t="s">
        <v>359</v>
      </c>
      <c r="O94" s="22"/>
    </row>
    <row r="95" ht="18.6" customHeight="1" spans="1:15">
      <c r="A95" s="22">
        <v>46</v>
      </c>
      <c r="B95" s="22" t="s">
        <v>488</v>
      </c>
      <c r="C95" s="22" t="s">
        <v>489</v>
      </c>
      <c r="D95" s="22" t="s">
        <v>356</v>
      </c>
      <c r="E95" s="22">
        <v>1</v>
      </c>
      <c r="F95" s="22" t="s">
        <v>490</v>
      </c>
      <c r="G95" s="23">
        <f t="shared" ref="G95" si="44">SUM(H95:L96)</f>
        <v>6000</v>
      </c>
      <c r="H95" s="23">
        <v>6000</v>
      </c>
      <c r="I95" s="23"/>
      <c r="J95" s="23"/>
      <c r="K95" s="23"/>
      <c r="L95" s="23"/>
      <c r="M95" s="33" t="s">
        <v>358</v>
      </c>
      <c r="N95" s="33" t="s">
        <v>359</v>
      </c>
      <c r="O95" s="22"/>
    </row>
    <row r="96" ht="18.6" customHeight="1" spans="1:15">
      <c r="A96" s="22"/>
      <c r="B96" s="22"/>
      <c r="C96" s="22"/>
      <c r="D96" s="22"/>
      <c r="E96" s="22"/>
      <c r="F96" s="22"/>
      <c r="G96" s="23"/>
      <c r="H96" s="23"/>
      <c r="I96" s="23"/>
      <c r="J96" s="23"/>
      <c r="K96" s="23"/>
      <c r="L96" s="23"/>
      <c r="M96" s="33" t="s">
        <v>361</v>
      </c>
      <c r="N96" s="33" t="s">
        <v>359</v>
      </c>
      <c r="O96" s="22"/>
    </row>
    <row r="97" ht="18.6" customHeight="1" spans="1:15">
      <c r="A97" s="22">
        <v>47</v>
      </c>
      <c r="B97" s="22" t="s">
        <v>491</v>
      </c>
      <c r="C97" s="22" t="s">
        <v>492</v>
      </c>
      <c r="D97" s="22" t="s">
        <v>407</v>
      </c>
      <c r="E97" s="22">
        <v>3</v>
      </c>
      <c r="F97" s="22" t="s">
        <v>493</v>
      </c>
      <c r="G97" s="23">
        <f t="shared" ref="G97" si="45">SUM(H97:L98)</f>
        <v>2100</v>
      </c>
      <c r="H97" s="23">
        <v>2100</v>
      </c>
      <c r="I97" s="23"/>
      <c r="J97" s="23"/>
      <c r="K97" s="23"/>
      <c r="L97" s="23"/>
      <c r="M97" s="33" t="s">
        <v>358</v>
      </c>
      <c r="N97" s="33" t="s">
        <v>359</v>
      </c>
      <c r="O97" s="22"/>
    </row>
    <row r="98" ht="18.6" customHeight="1" spans="1:15">
      <c r="A98" s="22"/>
      <c r="B98" s="22"/>
      <c r="C98" s="22"/>
      <c r="D98" s="22"/>
      <c r="E98" s="22"/>
      <c r="F98" s="22"/>
      <c r="G98" s="23"/>
      <c r="H98" s="23"/>
      <c r="I98" s="23"/>
      <c r="J98" s="23"/>
      <c r="K98" s="23"/>
      <c r="L98" s="23"/>
      <c r="M98" s="33" t="s">
        <v>361</v>
      </c>
      <c r="N98" s="33" t="s">
        <v>359</v>
      </c>
      <c r="O98" s="22"/>
    </row>
    <row r="99" ht="18.6" customHeight="1" spans="1:15">
      <c r="A99" s="22">
        <v>48</v>
      </c>
      <c r="B99" s="22" t="s">
        <v>494</v>
      </c>
      <c r="C99" s="22" t="s">
        <v>495</v>
      </c>
      <c r="D99" s="22" t="s">
        <v>356</v>
      </c>
      <c r="E99" s="22">
        <v>1</v>
      </c>
      <c r="F99" s="22" t="s">
        <v>496</v>
      </c>
      <c r="G99" s="23">
        <f t="shared" ref="G99" si="46">SUM(H99:L100)</f>
        <v>20000</v>
      </c>
      <c r="H99" s="23">
        <v>20000</v>
      </c>
      <c r="I99" s="23"/>
      <c r="J99" s="23"/>
      <c r="K99" s="23"/>
      <c r="L99" s="23"/>
      <c r="M99" s="33" t="s">
        <v>358</v>
      </c>
      <c r="N99" s="33" t="s">
        <v>359</v>
      </c>
      <c r="O99" s="22"/>
    </row>
    <row r="100" ht="18.6" customHeight="1" spans="1:15">
      <c r="A100" s="22"/>
      <c r="B100" s="22"/>
      <c r="C100" s="22"/>
      <c r="D100" s="22"/>
      <c r="E100" s="22"/>
      <c r="F100" s="22"/>
      <c r="G100" s="23"/>
      <c r="H100" s="23"/>
      <c r="I100" s="23"/>
      <c r="J100" s="23"/>
      <c r="K100" s="23"/>
      <c r="L100" s="23"/>
      <c r="M100" s="33" t="s">
        <v>361</v>
      </c>
      <c r="N100" s="33" t="s">
        <v>359</v>
      </c>
      <c r="O100" s="22"/>
    </row>
    <row r="101" ht="18.6" customHeight="1" spans="1:15">
      <c r="A101" s="22">
        <v>49</v>
      </c>
      <c r="B101" s="22" t="s">
        <v>497</v>
      </c>
      <c r="C101" s="22" t="s">
        <v>498</v>
      </c>
      <c r="D101" s="22" t="s">
        <v>394</v>
      </c>
      <c r="E101" s="22">
        <v>2</v>
      </c>
      <c r="F101" s="22" t="s">
        <v>499</v>
      </c>
      <c r="G101" s="23">
        <f t="shared" ref="G101" si="47">SUM(H101:L102)</f>
        <v>3000</v>
      </c>
      <c r="H101" s="23">
        <v>3000</v>
      </c>
      <c r="I101" s="23"/>
      <c r="J101" s="23"/>
      <c r="K101" s="23"/>
      <c r="L101" s="23"/>
      <c r="M101" s="33" t="s">
        <v>358</v>
      </c>
      <c r="N101" s="33" t="s">
        <v>359</v>
      </c>
      <c r="O101" s="22"/>
    </row>
    <row r="102" ht="18.6" customHeight="1" spans="1:15">
      <c r="A102" s="22"/>
      <c r="B102" s="22"/>
      <c r="C102" s="22"/>
      <c r="D102" s="22"/>
      <c r="E102" s="22"/>
      <c r="F102" s="22"/>
      <c r="G102" s="23"/>
      <c r="H102" s="23"/>
      <c r="I102" s="23"/>
      <c r="J102" s="23"/>
      <c r="K102" s="23"/>
      <c r="L102" s="23"/>
      <c r="M102" s="33" t="s">
        <v>361</v>
      </c>
      <c r="N102" s="33" t="s">
        <v>359</v>
      </c>
      <c r="O102" s="22"/>
    </row>
    <row r="103" ht="18.6" customHeight="1" spans="1:15">
      <c r="A103" s="22">
        <v>50</v>
      </c>
      <c r="B103" s="22" t="s">
        <v>500</v>
      </c>
      <c r="C103" s="22" t="s">
        <v>501</v>
      </c>
      <c r="D103" s="22" t="s">
        <v>394</v>
      </c>
      <c r="E103" s="22">
        <v>1</v>
      </c>
      <c r="F103" s="22" t="s">
        <v>500</v>
      </c>
      <c r="G103" s="23">
        <f t="shared" ref="G103" si="48">SUM(H103:L104)</f>
        <v>1500</v>
      </c>
      <c r="H103" s="23">
        <v>1500</v>
      </c>
      <c r="I103" s="23"/>
      <c r="J103" s="23"/>
      <c r="K103" s="23"/>
      <c r="L103" s="23"/>
      <c r="M103" s="33" t="s">
        <v>358</v>
      </c>
      <c r="N103" s="33" t="s">
        <v>359</v>
      </c>
      <c r="O103" s="22"/>
    </row>
    <row r="104" ht="18.6" customHeight="1" spans="1:15">
      <c r="A104" s="22"/>
      <c r="B104" s="22"/>
      <c r="C104" s="22"/>
      <c r="D104" s="22"/>
      <c r="E104" s="22"/>
      <c r="F104" s="22"/>
      <c r="G104" s="23"/>
      <c r="H104" s="23"/>
      <c r="I104" s="23"/>
      <c r="J104" s="23"/>
      <c r="K104" s="23"/>
      <c r="L104" s="23"/>
      <c r="M104" s="33" t="s">
        <v>361</v>
      </c>
      <c r="N104" s="33" t="s">
        <v>359</v>
      </c>
      <c r="O104" s="22"/>
    </row>
    <row r="105" ht="18.6" customHeight="1" spans="1:15">
      <c r="A105" s="22">
        <v>51</v>
      </c>
      <c r="B105" s="22" t="s">
        <v>434</v>
      </c>
      <c r="C105" s="22" t="s">
        <v>435</v>
      </c>
      <c r="D105" s="22" t="s">
        <v>356</v>
      </c>
      <c r="E105" s="22">
        <v>4</v>
      </c>
      <c r="F105" s="22" t="s">
        <v>502</v>
      </c>
      <c r="G105" s="23">
        <f t="shared" ref="G105" si="49">SUM(H105:L106)</f>
        <v>33000</v>
      </c>
      <c r="H105" s="23">
        <v>33000</v>
      </c>
      <c r="I105" s="23"/>
      <c r="J105" s="23"/>
      <c r="K105" s="23"/>
      <c r="L105" s="23"/>
      <c r="M105" s="33" t="s">
        <v>358</v>
      </c>
      <c r="N105" s="33" t="s">
        <v>359</v>
      </c>
      <c r="O105" s="22"/>
    </row>
    <row r="106" ht="18.6" customHeight="1" spans="1:15">
      <c r="A106" s="22"/>
      <c r="B106" s="22"/>
      <c r="C106" s="22"/>
      <c r="D106" s="22"/>
      <c r="E106" s="22"/>
      <c r="F106" s="22"/>
      <c r="G106" s="23"/>
      <c r="H106" s="23"/>
      <c r="I106" s="23"/>
      <c r="J106" s="23"/>
      <c r="K106" s="23"/>
      <c r="L106" s="23"/>
      <c r="M106" s="33" t="s">
        <v>361</v>
      </c>
      <c r="N106" s="33" t="s">
        <v>359</v>
      </c>
      <c r="O106" s="22"/>
    </row>
    <row r="107" ht="18.6" customHeight="1" spans="1:15">
      <c r="A107" s="22">
        <v>52</v>
      </c>
      <c r="B107" s="22" t="s">
        <v>503</v>
      </c>
      <c r="C107" s="22" t="s">
        <v>504</v>
      </c>
      <c r="D107" s="22" t="s">
        <v>356</v>
      </c>
      <c r="E107" s="22">
        <v>1</v>
      </c>
      <c r="F107" s="22" t="s">
        <v>505</v>
      </c>
      <c r="G107" s="23">
        <f t="shared" ref="G107" si="50">SUM(H107:L108)</f>
        <v>9500</v>
      </c>
      <c r="H107" s="23">
        <v>9500</v>
      </c>
      <c r="I107" s="23"/>
      <c r="J107" s="23"/>
      <c r="K107" s="23"/>
      <c r="L107" s="23"/>
      <c r="M107" s="33" t="s">
        <v>358</v>
      </c>
      <c r="N107" s="33" t="s">
        <v>359</v>
      </c>
      <c r="O107" s="22"/>
    </row>
    <row r="108" ht="18.6" customHeight="1" spans="1:15">
      <c r="A108" s="22"/>
      <c r="B108" s="22"/>
      <c r="C108" s="22"/>
      <c r="D108" s="22"/>
      <c r="E108" s="22"/>
      <c r="F108" s="22"/>
      <c r="G108" s="23"/>
      <c r="H108" s="23"/>
      <c r="I108" s="23"/>
      <c r="J108" s="23"/>
      <c r="K108" s="23"/>
      <c r="L108" s="23"/>
      <c r="M108" s="33" t="s">
        <v>361</v>
      </c>
      <c r="N108" s="33" t="s">
        <v>359</v>
      </c>
      <c r="O108" s="22"/>
    </row>
    <row r="109" ht="18.6" customHeight="1" spans="1:15">
      <c r="A109" s="22">
        <v>53</v>
      </c>
      <c r="B109" s="22" t="s">
        <v>506</v>
      </c>
      <c r="C109" s="22" t="s">
        <v>507</v>
      </c>
      <c r="D109" s="22" t="s">
        <v>371</v>
      </c>
      <c r="E109" s="22">
        <v>1</v>
      </c>
      <c r="F109" s="22" t="s">
        <v>508</v>
      </c>
      <c r="G109" s="23">
        <f t="shared" ref="G109" si="51">SUM(H109:L110)</f>
        <v>1500</v>
      </c>
      <c r="H109" s="23">
        <v>1500</v>
      </c>
      <c r="I109" s="23"/>
      <c r="J109" s="23"/>
      <c r="K109" s="23"/>
      <c r="L109" s="23"/>
      <c r="M109" s="33" t="s">
        <v>358</v>
      </c>
      <c r="N109" s="33" t="s">
        <v>359</v>
      </c>
      <c r="O109" s="22"/>
    </row>
    <row r="110" ht="18.6" customHeight="1" spans="1:15">
      <c r="A110" s="22"/>
      <c r="B110" s="22"/>
      <c r="C110" s="22"/>
      <c r="D110" s="22"/>
      <c r="E110" s="22"/>
      <c r="F110" s="22"/>
      <c r="G110" s="23"/>
      <c r="H110" s="23"/>
      <c r="I110" s="23"/>
      <c r="J110" s="23"/>
      <c r="K110" s="23"/>
      <c r="L110" s="23"/>
      <c r="M110" s="33" t="s">
        <v>361</v>
      </c>
      <c r="N110" s="33" t="s">
        <v>359</v>
      </c>
      <c r="O110" s="22"/>
    </row>
    <row r="111" ht="18.6" customHeight="1" spans="1:15">
      <c r="A111" s="22">
        <v>54</v>
      </c>
      <c r="B111" s="22" t="s">
        <v>509</v>
      </c>
      <c r="C111" s="22" t="s">
        <v>510</v>
      </c>
      <c r="D111" s="22" t="s">
        <v>420</v>
      </c>
      <c r="E111" s="22">
        <v>15</v>
      </c>
      <c r="F111" s="22" t="s">
        <v>511</v>
      </c>
      <c r="G111" s="23">
        <f t="shared" ref="G111" si="52">SUM(H111:L112)</f>
        <v>3000</v>
      </c>
      <c r="H111" s="23">
        <v>3000</v>
      </c>
      <c r="I111" s="23"/>
      <c r="J111" s="23"/>
      <c r="K111" s="23"/>
      <c r="L111" s="23"/>
      <c r="M111" s="33" t="s">
        <v>358</v>
      </c>
      <c r="N111" s="33" t="s">
        <v>359</v>
      </c>
      <c r="O111" s="22"/>
    </row>
    <row r="112" ht="18.6" customHeight="1" spans="1:15">
      <c r="A112" s="22"/>
      <c r="B112" s="22"/>
      <c r="C112" s="22"/>
      <c r="D112" s="22"/>
      <c r="E112" s="22"/>
      <c r="F112" s="22"/>
      <c r="G112" s="23"/>
      <c r="H112" s="23"/>
      <c r="I112" s="23"/>
      <c r="J112" s="23"/>
      <c r="K112" s="23"/>
      <c r="L112" s="23"/>
      <c r="M112" s="33" t="s">
        <v>361</v>
      </c>
      <c r="N112" s="33" t="s">
        <v>359</v>
      </c>
      <c r="O112" s="22"/>
    </row>
    <row r="113" ht="18.6" customHeight="1" spans="1:15">
      <c r="A113" s="22">
        <v>55</v>
      </c>
      <c r="B113" s="22" t="s">
        <v>424</v>
      </c>
      <c r="C113" s="22" t="s">
        <v>389</v>
      </c>
      <c r="D113" s="22" t="s">
        <v>390</v>
      </c>
      <c r="E113" s="22">
        <v>40</v>
      </c>
      <c r="F113" s="22" t="s">
        <v>512</v>
      </c>
      <c r="G113" s="23">
        <f t="shared" ref="G113" si="53">SUM(H113:L114)</f>
        <v>8000</v>
      </c>
      <c r="H113" s="23"/>
      <c r="I113" s="23"/>
      <c r="J113" s="23">
        <v>8000</v>
      </c>
      <c r="K113" s="23"/>
      <c r="L113" s="23"/>
      <c r="M113" s="33" t="s">
        <v>358</v>
      </c>
      <c r="N113" s="33" t="s">
        <v>359</v>
      </c>
      <c r="O113" s="22" t="s">
        <v>513</v>
      </c>
    </row>
    <row r="114" ht="18.6" customHeight="1" spans="1:15">
      <c r="A114" s="22"/>
      <c r="B114" s="22"/>
      <c r="C114" s="22"/>
      <c r="D114" s="22"/>
      <c r="E114" s="22"/>
      <c r="F114" s="22"/>
      <c r="G114" s="23"/>
      <c r="H114" s="23"/>
      <c r="I114" s="23"/>
      <c r="J114" s="23"/>
      <c r="K114" s="23"/>
      <c r="L114" s="23"/>
      <c r="M114" s="33" t="s">
        <v>361</v>
      </c>
      <c r="N114" s="33" t="s">
        <v>359</v>
      </c>
      <c r="O114" s="22"/>
    </row>
    <row r="115" ht="18.6" customHeight="1" spans="1:15">
      <c r="A115" s="22">
        <v>56</v>
      </c>
      <c r="B115" s="22" t="s">
        <v>488</v>
      </c>
      <c r="C115" s="22" t="s">
        <v>489</v>
      </c>
      <c r="D115" s="22" t="s">
        <v>407</v>
      </c>
      <c r="E115" s="22">
        <v>10</v>
      </c>
      <c r="F115" s="22" t="s">
        <v>514</v>
      </c>
      <c r="G115" s="23">
        <f t="shared" ref="G115" si="54">SUM(H115:L116)</f>
        <v>8000</v>
      </c>
      <c r="H115" s="23"/>
      <c r="I115" s="23"/>
      <c r="J115" s="23">
        <v>8000</v>
      </c>
      <c r="K115" s="23"/>
      <c r="L115" s="23"/>
      <c r="M115" s="33" t="s">
        <v>358</v>
      </c>
      <c r="N115" s="33" t="s">
        <v>359</v>
      </c>
      <c r="O115" s="22"/>
    </row>
    <row r="116" ht="18.6" customHeight="1" spans="1:15">
      <c r="A116" s="22"/>
      <c r="B116" s="22"/>
      <c r="C116" s="22"/>
      <c r="D116" s="22"/>
      <c r="E116" s="22"/>
      <c r="F116" s="22"/>
      <c r="G116" s="23"/>
      <c r="H116" s="23"/>
      <c r="I116" s="23"/>
      <c r="J116" s="23"/>
      <c r="K116" s="23"/>
      <c r="L116" s="23"/>
      <c r="M116" s="33" t="s">
        <v>361</v>
      </c>
      <c r="N116" s="33" t="s">
        <v>359</v>
      </c>
      <c r="O116" s="22"/>
    </row>
    <row r="117" ht="18.6" customHeight="1" spans="1:15">
      <c r="A117" s="22">
        <v>57</v>
      </c>
      <c r="B117" s="22" t="s">
        <v>515</v>
      </c>
      <c r="C117" s="22" t="s">
        <v>516</v>
      </c>
      <c r="D117" s="22" t="s">
        <v>407</v>
      </c>
      <c r="E117" s="22">
        <v>2</v>
      </c>
      <c r="F117" s="22" t="s">
        <v>517</v>
      </c>
      <c r="G117" s="23">
        <f t="shared" ref="G117" si="55">SUM(H117:L118)</f>
        <v>44800</v>
      </c>
      <c r="H117" s="23"/>
      <c r="I117" s="23"/>
      <c r="J117" s="23">
        <v>44800</v>
      </c>
      <c r="K117" s="23"/>
      <c r="L117" s="23"/>
      <c r="M117" s="33" t="s">
        <v>358</v>
      </c>
      <c r="N117" s="33" t="s">
        <v>359</v>
      </c>
      <c r="O117" s="22"/>
    </row>
    <row r="118" ht="18.6" customHeight="1" spans="1:15">
      <c r="A118" s="22"/>
      <c r="B118" s="22"/>
      <c r="C118" s="22"/>
      <c r="D118" s="22"/>
      <c r="E118" s="22"/>
      <c r="F118" s="22"/>
      <c r="G118" s="23"/>
      <c r="H118" s="23"/>
      <c r="I118" s="23"/>
      <c r="J118" s="23"/>
      <c r="K118" s="23"/>
      <c r="L118" s="23"/>
      <c r="M118" s="33" t="s">
        <v>361</v>
      </c>
      <c r="N118" s="33" t="s">
        <v>359</v>
      </c>
      <c r="O118" s="22"/>
    </row>
    <row r="119" ht="18.6" customHeight="1" spans="1:15">
      <c r="A119" s="22">
        <v>58</v>
      </c>
      <c r="B119" s="22" t="s">
        <v>491</v>
      </c>
      <c r="C119" s="22" t="s">
        <v>492</v>
      </c>
      <c r="D119" s="22" t="s">
        <v>518</v>
      </c>
      <c r="E119" s="22">
        <v>3</v>
      </c>
      <c r="F119" s="22" t="s">
        <v>519</v>
      </c>
      <c r="G119" s="23">
        <f t="shared" ref="G119" si="56">SUM(H119:L120)</f>
        <v>38500</v>
      </c>
      <c r="H119" s="23"/>
      <c r="I119" s="23"/>
      <c r="J119" s="23">
        <v>38500</v>
      </c>
      <c r="K119" s="23"/>
      <c r="L119" s="23"/>
      <c r="M119" s="33" t="s">
        <v>358</v>
      </c>
      <c r="N119" s="33" t="s">
        <v>359</v>
      </c>
      <c r="O119" s="22"/>
    </row>
    <row r="120" ht="18.6" customHeight="1" spans="1:15">
      <c r="A120" s="22"/>
      <c r="B120" s="22"/>
      <c r="C120" s="22"/>
      <c r="D120" s="22"/>
      <c r="E120" s="22"/>
      <c r="F120" s="22"/>
      <c r="G120" s="23"/>
      <c r="H120" s="23"/>
      <c r="I120" s="23"/>
      <c r="J120" s="23"/>
      <c r="K120" s="23"/>
      <c r="L120" s="23"/>
      <c r="M120" s="33" t="s">
        <v>361</v>
      </c>
      <c r="N120" s="33" t="s">
        <v>359</v>
      </c>
      <c r="O120" s="22"/>
    </row>
    <row r="121" ht="18.6" customHeight="1" spans="1:15">
      <c r="A121" s="22">
        <v>59</v>
      </c>
      <c r="B121" s="22" t="s">
        <v>443</v>
      </c>
      <c r="C121" s="22" t="s">
        <v>444</v>
      </c>
      <c r="D121" s="22" t="s">
        <v>356</v>
      </c>
      <c r="E121" s="22">
        <v>2</v>
      </c>
      <c r="F121" s="22" t="s">
        <v>520</v>
      </c>
      <c r="G121" s="23">
        <f t="shared" ref="G121" si="57">SUM(H121:L122)</f>
        <v>6000</v>
      </c>
      <c r="H121" s="23"/>
      <c r="I121" s="23"/>
      <c r="J121" s="23">
        <v>6000</v>
      </c>
      <c r="K121" s="23"/>
      <c r="L121" s="23"/>
      <c r="M121" s="33" t="s">
        <v>358</v>
      </c>
      <c r="N121" s="33" t="s">
        <v>359</v>
      </c>
      <c r="O121" s="22"/>
    </row>
    <row r="122" ht="18.6" customHeight="1" spans="1:15">
      <c r="A122" s="22"/>
      <c r="B122" s="22"/>
      <c r="C122" s="22"/>
      <c r="D122" s="22"/>
      <c r="E122" s="22"/>
      <c r="F122" s="22"/>
      <c r="G122" s="23"/>
      <c r="H122" s="23"/>
      <c r="I122" s="23"/>
      <c r="J122" s="23"/>
      <c r="K122" s="23"/>
      <c r="L122" s="23"/>
      <c r="M122" s="33" t="s">
        <v>361</v>
      </c>
      <c r="N122" s="33" t="s">
        <v>359</v>
      </c>
      <c r="O122" s="22"/>
    </row>
    <row r="123" ht="18.6" customHeight="1" spans="1:15">
      <c r="A123" s="22">
        <v>60</v>
      </c>
      <c r="B123" s="22" t="s">
        <v>521</v>
      </c>
      <c r="C123" s="22" t="s">
        <v>522</v>
      </c>
      <c r="D123" s="22" t="s">
        <v>356</v>
      </c>
      <c r="E123" s="22">
        <v>2</v>
      </c>
      <c r="F123" s="22" t="s">
        <v>523</v>
      </c>
      <c r="G123" s="23">
        <f t="shared" ref="G123" si="58">SUM(H123:L124)</f>
        <v>20000</v>
      </c>
      <c r="H123" s="23"/>
      <c r="I123" s="23"/>
      <c r="J123" s="23">
        <v>20000</v>
      </c>
      <c r="K123" s="23"/>
      <c r="L123" s="23"/>
      <c r="M123" s="33" t="s">
        <v>358</v>
      </c>
      <c r="N123" s="33" t="s">
        <v>359</v>
      </c>
      <c r="O123" s="22"/>
    </row>
    <row r="124" ht="18.6" customHeight="1" spans="1:15">
      <c r="A124" s="22"/>
      <c r="B124" s="22"/>
      <c r="C124" s="22"/>
      <c r="D124" s="22"/>
      <c r="E124" s="22"/>
      <c r="F124" s="22"/>
      <c r="G124" s="23"/>
      <c r="H124" s="23"/>
      <c r="I124" s="23"/>
      <c r="J124" s="23"/>
      <c r="K124" s="23"/>
      <c r="L124" s="23"/>
      <c r="M124" s="33" t="s">
        <v>361</v>
      </c>
      <c r="N124" s="33" t="s">
        <v>359</v>
      </c>
      <c r="O124" s="22"/>
    </row>
    <row r="125" ht="18.6" customHeight="1" spans="1:15">
      <c r="A125" s="22">
        <v>61</v>
      </c>
      <c r="B125" s="22" t="s">
        <v>438</v>
      </c>
      <c r="C125" s="22" t="s">
        <v>403</v>
      </c>
      <c r="D125" s="22" t="s">
        <v>436</v>
      </c>
      <c r="E125" s="22">
        <v>2300</v>
      </c>
      <c r="F125" s="22" t="s">
        <v>524</v>
      </c>
      <c r="G125" s="23">
        <f t="shared" ref="G125" si="59">SUM(H125:L126)</f>
        <v>220000</v>
      </c>
      <c r="H125" s="23">
        <v>220000</v>
      </c>
      <c r="I125" s="23"/>
      <c r="J125" s="23"/>
      <c r="K125" s="23"/>
      <c r="L125" s="23"/>
      <c r="M125" s="33" t="s">
        <v>358</v>
      </c>
      <c r="N125" s="33" t="s">
        <v>359</v>
      </c>
      <c r="O125" s="22"/>
    </row>
    <row r="126" ht="18.6" customHeight="1" spans="1:15">
      <c r="A126" s="22"/>
      <c r="B126" s="22"/>
      <c r="C126" s="22"/>
      <c r="D126" s="22"/>
      <c r="E126" s="22"/>
      <c r="F126" s="22"/>
      <c r="G126" s="23"/>
      <c r="H126" s="23"/>
      <c r="I126" s="23"/>
      <c r="J126" s="23"/>
      <c r="K126" s="23"/>
      <c r="L126" s="23"/>
      <c r="M126" s="33" t="s">
        <v>361</v>
      </c>
      <c r="N126" s="33" t="s">
        <v>359</v>
      </c>
      <c r="O126" s="22"/>
    </row>
    <row r="127" ht="18.6" customHeight="1" spans="1:15">
      <c r="A127" s="22">
        <v>62</v>
      </c>
      <c r="B127" s="22" t="s">
        <v>525</v>
      </c>
      <c r="C127" s="22" t="s">
        <v>526</v>
      </c>
      <c r="D127" s="22" t="s">
        <v>527</v>
      </c>
      <c r="E127" s="22">
        <v>20</v>
      </c>
      <c r="F127" s="22" t="s">
        <v>528</v>
      </c>
      <c r="G127" s="23">
        <f t="shared" ref="G127" si="60">SUM(H127:L128)</f>
        <v>9000</v>
      </c>
      <c r="H127" s="23"/>
      <c r="I127" s="23"/>
      <c r="J127" s="23">
        <v>9000</v>
      </c>
      <c r="K127" s="23"/>
      <c r="L127" s="23"/>
      <c r="M127" s="33" t="s">
        <v>358</v>
      </c>
      <c r="N127" s="33" t="s">
        <v>359</v>
      </c>
      <c r="O127" s="22"/>
    </row>
    <row r="128" ht="18.6" customHeight="1" spans="1:15">
      <c r="A128" s="22"/>
      <c r="B128" s="22"/>
      <c r="C128" s="22"/>
      <c r="D128" s="22"/>
      <c r="E128" s="22"/>
      <c r="F128" s="22"/>
      <c r="G128" s="23"/>
      <c r="H128" s="23"/>
      <c r="I128" s="23"/>
      <c r="J128" s="23"/>
      <c r="K128" s="23"/>
      <c r="L128" s="23"/>
      <c r="M128" s="33" t="s">
        <v>361</v>
      </c>
      <c r="N128" s="33" t="s">
        <v>359</v>
      </c>
      <c r="O128" s="22"/>
    </row>
    <row r="129" ht="18.6" customHeight="1" spans="1:15">
      <c r="A129" s="22">
        <v>63</v>
      </c>
      <c r="B129" s="22" t="s">
        <v>529</v>
      </c>
      <c r="C129" s="22" t="s">
        <v>530</v>
      </c>
      <c r="D129" s="22" t="s">
        <v>356</v>
      </c>
      <c r="E129" s="22">
        <v>2</v>
      </c>
      <c r="F129" s="22" t="s">
        <v>531</v>
      </c>
      <c r="G129" s="23">
        <f t="shared" ref="G129" si="61">SUM(H129:L130)</f>
        <v>5000</v>
      </c>
      <c r="H129" s="23"/>
      <c r="I129" s="23"/>
      <c r="J129" s="23">
        <v>5000</v>
      </c>
      <c r="K129" s="23"/>
      <c r="L129" s="23"/>
      <c r="M129" s="33" t="s">
        <v>358</v>
      </c>
      <c r="N129" s="33" t="s">
        <v>359</v>
      </c>
      <c r="O129" s="22"/>
    </row>
    <row r="130" ht="18.6" customHeight="1" spans="1:15">
      <c r="A130" s="22"/>
      <c r="B130" s="22"/>
      <c r="C130" s="22"/>
      <c r="D130" s="22"/>
      <c r="E130" s="22"/>
      <c r="F130" s="22"/>
      <c r="G130" s="23"/>
      <c r="H130" s="23"/>
      <c r="I130" s="23"/>
      <c r="J130" s="23"/>
      <c r="K130" s="23"/>
      <c r="L130" s="23"/>
      <c r="M130" s="33" t="s">
        <v>361</v>
      </c>
      <c r="N130" s="33" t="s">
        <v>359</v>
      </c>
      <c r="O130" s="22"/>
    </row>
    <row r="131" ht="18.6" customHeight="1" spans="1:15">
      <c r="A131" s="22">
        <v>64</v>
      </c>
      <c r="B131" s="22" t="s">
        <v>532</v>
      </c>
      <c r="C131" s="22" t="s">
        <v>533</v>
      </c>
      <c r="D131" s="22" t="s">
        <v>356</v>
      </c>
      <c r="E131" s="22">
        <v>2</v>
      </c>
      <c r="F131" s="22" t="s">
        <v>534</v>
      </c>
      <c r="G131" s="23">
        <f t="shared" ref="G131" si="62">SUM(H131:L132)</f>
        <v>10000</v>
      </c>
      <c r="H131" s="23"/>
      <c r="I131" s="23"/>
      <c r="J131" s="23">
        <v>10000</v>
      </c>
      <c r="K131" s="23"/>
      <c r="L131" s="23"/>
      <c r="M131" s="33" t="s">
        <v>358</v>
      </c>
      <c r="N131" s="33" t="s">
        <v>359</v>
      </c>
      <c r="O131" s="22"/>
    </row>
    <row r="132" ht="18.6" customHeight="1" spans="1:15">
      <c r="A132" s="22"/>
      <c r="B132" s="22"/>
      <c r="C132" s="22"/>
      <c r="D132" s="22"/>
      <c r="E132" s="22"/>
      <c r="F132" s="22"/>
      <c r="G132" s="23"/>
      <c r="H132" s="23"/>
      <c r="I132" s="23"/>
      <c r="J132" s="23"/>
      <c r="K132" s="23"/>
      <c r="L132" s="23"/>
      <c r="M132" s="33" t="s">
        <v>361</v>
      </c>
      <c r="N132" s="33" t="s">
        <v>359</v>
      </c>
      <c r="O132" s="22"/>
    </row>
    <row r="133" ht="18.6" customHeight="1" spans="1:15">
      <c r="A133" s="22">
        <v>65</v>
      </c>
      <c r="B133" s="22" t="s">
        <v>535</v>
      </c>
      <c r="C133" s="22" t="s">
        <v>533</v>
      </c>
      <c r="D133" s="22" t="s">
        <v>356</v>
      </c>
      <c r="E133" s="22">
        <v>1</v>
      </c>
      <c r="F133" s="22" t="s">
        <v>536</v>
      </c>
      <c r="G133" s="23">
        <f t="shared" ref="G133" si="63">SUM(H133:L134)</f>
        <v>8000</v>
      </c>
      <c r="H133" s="23"/>
      <c r="I133" s="23"/>
      <c r="J133" s="23">
        <v>8000</v>
      </c>
      <c r="K133" s="23"/>
      <c r="L133" s="23"/>
      <c r="M133" s="33" t="s">
        <v>358</v>
      </c>
      <c r="N133" s="33" t="s">
        <v>359</v>
      </c>
      <c r="O133" s="22"/>
    </row>
    <row r="134" ht="18.6" customHeight="1" spans="1:15">
      <c r="A134" s="22"/>
      <c r="B134" s="22"/>
      <c r="C134" s="22"/>
      <c r="D134" s="22"/>
      <c r="E134" s="22"/>
      <c r="F134" s="22"/>
      <c r="G134" s="23"/>
      <c r="H134" s="23"/>
      <c r="I134" s="23"/>
      <c r="J134" s="23"/>
      <c r="K134" s="23"/>
      <c r="L134" s="23"/>
      <c r="M134" s="33" t="s">
        <v>361</v>
      </c>
      <c r="N134" s="33" t="s">
        <v>359</v>
      </c>
      <c r="O134" s="22"/>
    </row>
    <row r="135" ht="18.6" customHeight="1" spans="1:15">
      <c r="A135" s="22">
        <v>66</v>
      </c>
      <c r="B135" s="22" t="s">
        <v>537</v>
      </c>
      <c r="C135" s="22" t="s">
        <v>389</v>
      </c>
      <c r="D135" s="22" t="s">
        <v>390</v>
      </c>
      <c r="E135" s="22">
        <v>40</v>
      </c>
      <c r="F135" s="22" t="s">
        <v>475</v>
      </c>
      <c r="G135" s="23">
        <f t="shared" ref="G135" si="64">SUM(H135:L136)</f>
        <v>8000</v>
      </c>
      <c r="H135" s="23">
        <v>8000</v>
      </c>
      <c r="I135" s="23"/>
      <c r="J135" s="23"/>
      <c r="K135" s="23"/>
      <c r="L135" s="23"/>
      <c r="M135" s="33" t="s">
        <v>358</v>
      </c>
      <c r="N135" s="33" t="s">
        <v>359</v>
      </c>
      <c r="O135" s="22" t="s">
        <v>538</v>
      </c>
    </row>
    <row r="136" ht="18.6" customHeight="1" spans="1:15">
      <c r="A136" s="22"/>
      <c r="B136" s="22"/>
      <c r="C136" s="22"/>
      <c r="D136" s="22"/>
      <c r="E136" s="22"/>
      <c r="F136" s="22"/>
      <c r="G136" s="23"/>
      <c r="H136" s="23"/>
      <c r="I136" s="23"/>
      <c r="J136" s="23"/>
      <c r="K136" s="23"/>
      <c r="L136" s="23"/>
      <c r="M136" s="33" t="s">
        <v>361</v>
      </c>
      <c r="N136" s="33" t="s">
        <v>359</v>
      </c>
      <c r="O136" s="22"/>
    </row>
    <row r="137" ht="18.6" customHeight="1" spans="1:15">
      <c r="A137" s="22">
        <v>67</v>
      </c>
      <c r="B137" s="22" t="s">
        <v>539</v>
      </c>
      <c r="C137" s="22" t="s">
        <v>540</v>
      </c>
      <c r="D137" s="22" t="s">
        <v>541</v>
      </c>
      <c r="E137" s="22">
        <v>50</v>
      </c>
      <c r="F137" s="22" t="s">
        <v>542</v>
      </c>
      <c r="G137" s="23">
        <f t="shared" ref="G137" si="65">SUM(H137:L138)</f>
        <v>10000</v>
      </c>
      <c r="H137" s="23">
        <v>10000</v>
      </c>
      <c r="I137" s="23"/>
      <c r="J137" s="23"/>
      <c r="K137" s="23"/>
      <c r="L137" s="23"/>
      <c r="M137" s="33" t="s">
        <v>358</v>
      </c>
      <c r="N137" s="33" t="s">
        <v>359</v>
      </c>
      <c r="O137" s="22"/>
    </row>
    <row r="138" ht="18.6" customHeight="1" spans="1:15">
      <c r="A138" s="22"/>
      <c r="B138" s="22"/>
      <c r="C138" s="22"/>
      <c r="D138" s="22"/>
      <c r="E138" s="22"/>
      <c r="F138" s="22"/>
      <c r="G138" s="23"/>
      <c r="H138" s="23"/>
      <c r="I138" s="23"/>
      <c r="J138" s="23"/>
      <c r="K138" s="23"/>
      <c r="L138" s="23"/>
      <c r="M138" s="33" t="s">
        <v>361</v>
      </c>
      <c r="N138" s="33" t="s">
        <v>359</v>
      </c>
      <c r="O138" s="22"/>
    </row>
    <row r="139" ht="18.6" customHeight="1" spans="1:15">
      <c r="A139" s="22">
        <v>68</v>
      </c>
      <c r="B139" s="22" t="s">
        <v>409</v>
      </c>
      <c r="C139" s="22" t="s">
        <v>410</v>
      </c>
      <c r="D139" s="22" t="s">
        <v>394</v>
      </c>
      <c r="E139" s="22">
        <v>1</v>
      </c>
      <c r="F139" s="22" t="s">
        <v>543</v>
      </c>
      <c r="G139" s="23">
        <f t="shared" ref="G139" si="66">SUM(H139:L140)</f>
        <v>5000</v>
      </c>
      <c r="H139" s="23">
        <v>5000</v>
      </c>
      <c r="I139" s="23"/>
      <c r="J139" s="23"/>
      <c r="K139" s="23"/>
      <c r="L139" s="23"/>
      <c r="M139" s="33" t="s">
        <v>358</v>
      </c>
      <c r="N139" s="33" t="s">
        <v>359</v>
      </c>
      <c r="O139" s="22"/>
    </row>
    <row r="140" ht="18.6" customHeight="1" spans="1:15">
      <c r="A140" s="22"/>
      <c r="B140" s="22"/>
      <c r="C140" s="22"/>
      <c r="D140" s="22"/>
      <c r="E140" s="22"/>
      <c r="F140" s="22"/>
      <c r="G140" s="23"/>
      <c r="H140" s="23"/>
      <c r="I140" s="23"/>
      <c r="J140" s="23"/>
      <c r="K140" s="23"/>
      <c r="L140" s="23"/>
      <c r="M140" s="33" t="s">
        <v>361</v>
      </c>
      <c r="N140" s="33" t="s">
        <v>359</v>
      </c>
      <c r="O140" s="22"/>
    </row>
    <row r="141" ht="18.6" customHeight="1" spans="1:15">
      <c r="A141" s="22">
        <v>69</v>
      </c>
      <c r="B141" s="22" t="s">
        <v>544</v>
      </c>
      <c r="C141" s="22" t="s">
        <v>498</v>
      </c>
      <c r="D141" s="22" t="s">
        <v>394</v>
      </c>
      <c r="E141" s="22">
        <v>1</v>
      </c>
      <c r="F141" s="22" t="s">
        <v>545</v>
      </c>
      <c r="G141" s="23">
        <f t="shared" ref="G141" si="67">SUM(H141:L142)</f>
        <v>1500</v>
      </c>
      <c r="H141" s="23">
        <v>1500</v>
      </c>
      <c r="I141" s="23"/>
      <c r="J141" s="23"/>
      <c r="K141" s="23"/>
      <c r="L141" s="23"/>
      <c r="M141" s="33" t="s">
        <v>358</v>
      </c>
      <c r="N141" s="33" t="s">
        <v>359</v>
      </c>
      <c r="O141" s="22"/>
    </row>
    <row r="142" ht="18.6" customHeight="1" spans="1:15">
      <c r="A142" s="22"/>
      <c r="B142" s="22"/>
      <c r="C142" s="22"/>
      <c r="D142" s="22"/>
      <c r="E142" s="22"/>
      <c r="F142" s="22"/>
      <c r="G142" s="23"/>
      <c r="H142" s="23"/>
      <c r="I142" s="23"/>
      <c r="J142" s="23"/>
      <c r="K142" s="23"/>
      <c r="L142" s="23"/>
      <c r="M142" s="33" t="s">
        <v>361</v>
      </c>
      <c r="N142" s="33" t="s">
        <v>359</v>
      </c>
      <c r="O142" s="22"/>
    </row>
    <row r="143" ht="18.6" customHeight="1" spans="1:15">
      <c r="A143" s="22">
        <v>70</v>
      </c>
      <c r="B143" s="22" t="s">
        <v>434</v>
      </c>
      <c r="C143" s="22" t="s">
        <v>435</v>
      </c>
      <c r="D143" s="22" t="s">
        <v>356</v>
      </c>
      <c r="E143" s="22">
        <v>1</v>
      </c>
      <c r="F143" s="22" t="s">
        <v>546</v>
      </c>
      <c r="G143" s="23">
        <f t="shared" ref="G143" si="68">SUM(H143:L144)</f>
        <v>150000</v>
      </c>
      <c r="H143" s="23">
        <v>150000</v>
      </c>
      <c r="I143" s="23"/>
      <c r="J143" s="23"/>
      <c r="K143" s="23"/>
      <c r="L143" s="23"/>
      <c r="M143" s="33" t="s">
        <v>358</v>
      </c>
      <c r="N143" s="33" t="s">
        <v>359</v>
      </c>
      <c r="O143" s="22"/>
    </row>
    <row r="144" ht="18.6" customHeight="1" spans="1:15">
      <c r="A144" s="22"/>
      <c r="B144" s="22"/>
      <c r="C144" s="22"/>
      <c r="D144" s="22"/>
      <c r="E144" s="22"/>
      <c r="F144" s="22"/>
      <c r="G144" s="23"/>
      <c r="H144" s="23"/>
      <c r="I144" s="23"/>
      <c r="J144" s="23"/>
      <c r="K144" s="23"/>
      <c r="L144" s="23"/>
      <c r="M144" s="33" t="s">
        <v>361</v>
      </c>
      <c r="N144" s="33" t="s">
        <v>359</v>
      </c>
      <c r="O144" s="22"/>
    </row>
    <row r="145" ht="18.6" customHeight="1" spans="1:15">
      <c r="A145" s="22">
        <v>71</v>
      </c>
      <c r="B145" s="22" t="s">
        <v>424</v>
      </c>
      <c r="C145" s="22" t="s">
        <v>389</v>
      </c>
      <c r="D145" s="22" t="s">
        <v>390</v>
      </c>
      <c r="E145" s="22">
        <v>30</v>
      </c>
      <c r="F145" s="22" t="s">
        <v>547</v>
      </c>
      <c r="G145" s="23">
        <f t="shared" ref="G145" si="69">SUM(H145:L146)</f>
        <v>6900</v>
      </c>
      <c r="H145" s="23"/>
      <c r="I145" s="23"/>
      <c r="J145" s="23">
        <v>6900</v>
      </c>
      <c r="K145" s="23"/>
      <c r="L145" s="23"/>
      <c r="M145" s="33" t="s">
        <v>358</v>
      </c>
      <c r="N145" s="33" t="s">
        <v>359</v>
      </c>
      <c r="O145" s="22" t="s">
        <v>548</v>
      </c>
    </row>
    <row r="146" ht="18.6" customHeight="1" spans="1:15">
      <c r="A146" s="22"/>
      <c r="B146" s="22"/>
      <c r="C146" s="22"/>
      <c r="D146" s="22"/>
      <c r="E146" s="22"/>
      <c r="F146" s="22"/>
      <c r="G146" s="23"/>
      <c r="H146" s="23"/>
      <c r="I146" s="23"/>
      <c r="J146" s="23"/>
      <c r="K146" s="23"/>
      <c r="L146" s="23"/>
      <c r="M146" s="33" t="s">
        <v>361</v>
      </c>
      <c r="N146" s="33" t="s">
        <v>359</v>
      </c>
      <c r="O146" s="22"/>
    </row>
    <row r="147" ht="18.6" customHeight="1" spans="1:15">
      <c r="A147" s="22">
        <v>72</v>
      </c>
      <c r="B147" s="22" t="s">
        <v>525</v>
      </c>
      <c r="C147" s="22" t="s">
        <v>526</v>
      </c>
      <c r="D147" s="22" t="s">
        <v>527</v>
      </c>
      <c r="E147" s="22">
        <v>20</v>
      </c>
      <c r="F147" s="22" t="s">
        <v>528</v>
      </c>
      <c r="G147" s="23">
        <f t="shared" ref="G147" si="70">SUM(H147:L148)</f>
        <v>9000</v>
      </c>
      <c r="H147" s="23"/>
      <c r="I147" s="23"/>
      <c r="J147" s="23">
        <v>9000</v>
      </c>
      <c r="K147" s="23"/>
      <c r="L147" s="23"/>
      <c r="M147" s="33" t="s">
        <v>358</v>
      </c>
      <c r="N147" s="33" t="s">
        <v>359</v>
      </c>
      <c r="O147" s="22"/>
    </row>
    <row r="148" ht="18.6" customHeight="1" spans="1:15">
      <c r="A148" s="22"/>
      <c r="B148" s="22"/>
      <c r="C148" s="22"/>
      <c r="D148" s="22"/>
      <c r="E148" s="22"/>
      <c r="F148" s="22"/>
      <c r="G148" s="23"/>
      <c r="H148" s="23"/>
      <c r="I148" s="23"/>
      <c r="J148" s="23"/>
      <c r="K148" s="23"/>
      <c r="L148" s="23"/>
      <c r="M148" s="33" t="s">
        <v>361</v>
      </c>
      <c r="N148" s="33" t="s">
        <v>359</v>
      </c>
      <c r="O148" s="22"/>
    </row>
    <row r="149" ht="18.6" customHeight="1" spans="1:15">
      <c r="A149" s="22">
        <v>73</v>
      </c>
      <c r="B149" s="22" t="s">
        <v>244</v>
      </c>
      <c r="C149" s="22" t="s">
        <v>374</v>
      </c>
      <c r="D149" s="22" t="s">
        <v>356</v>
      </c>
      <c r="E149" s="22">
        <v>1</v>
      </c>
      <c r="F149" s="22" t="s">
        <v>549</v>
      </c>
      <c r="G149" s="23">
        <f t="shared" ref="G149" si="71">SUM(H149:L150)</f>
        <v>35000</v>
      </c>
      <c r="H149" s="23"/>
      <c r="I149" s="23"/>
      <c r="J149" s="23">
        <v>35000</v>
      </c>
      <c r="K149" s="23"/>
      <c r="L149" s="23"/>
      <c r="M149" s="33" t="s">
        <v>358</v>
      </c>
      <c r="N149" s="33" t="s">
        <v>359</v>
      </c>
      <c r="O149" s="22"/>
    </row>
    <row r="150" ht="18.6" customHeight="1" spans="1:15">
      <c r="A150" s="22"/>
      <c r="B150" s="22"/>
      <c r="C150" s="22"/>
      <c r="D150" s="22"/>
      <c r="E150" s="22"/>
      <c r="F150" s="22"/>
      <c r="G150" s="23"/>
      <c r="H150" s="23"/>
      <c r="I150" s="23"/>
      <c r="J150" s="23"/>
      <c r="K150" s="23"/>
      <c r="L150" s="23"/>
      <c r="M150" s="33" t="s">
        <v>361</v>
      </c>
      <c r="N150" s="33" t="s">
        <v>359</v>
      </c>
      <c r="O150" s="22"/>
    </row>
    <row r="151" ht="18.6" customHeight="1" spans="1:15">
      <c r="A151" s="22">
        <v>74</v>
      </c>
      <c r="B151" s="22" t="s">
        <v>550</v>
      </c>
      <c r="C151" s="22" t="s">
        <v>403</v>
      </c>
      <c r="D151" s="22" t="s">
        <v>356</v>
      </c>
      <c r="E151" s="22">
        <v>1</v>
      </c>
      <c r="F151" s="22" t="s">
        <v>551</v>
      </c>
      <c r="G151" s="23">
        <f t="shared" ref="G151" si="72">SUM(H151:L152)</f>
        <v>80000</v>
      </c>
      <c r="H151" s="23"/>
      <c r="I151" s="23"/>
      <c r="J151" s="23">
        <v>80000</v>
      </c>
      <c r="K151" s="23"/>
      <c r="L151" s="23"/>
      <c r="M151" s="33" t="s">
        <v>358</v>
      </c>
      <c r="N151" s="33" t="s">
        <v>359</v>
      </c>
      <c r="O151" s="22"/>
    </row>
    <row r="152" ht="18.6" customHeight="1" spans="1:15">
      <c r="A152" s="22"/>
      <c r="B152" s="22"/>
      <c r="C152" s="22"/>
      <c r="D152" s="22"/>
      <c r="E152" s="22"/>
      <c r="F152" s="22"/>
      <c r="G152" s="23"/>
      <c r="H152" s="23"/>
      <c r="I152" s="23"/>
      <c r="J152" s="23"/>
      <c r="K152" s="23"/>
      <c r="L152" s="23"/>
      <c r="M152" s="33" t="s">
        <v>361</v>
      </c>
      <c r="N152" s="33" t="s">
        <v>359</v>
      </c>
      <c r="O152" s="22"/>
    </row>
    <row r="153" ht="18.6" customHeight="1" spans="1:15">
      <c r="A153" s="22">
        <v>75</v>
      </c>
      <c r="B153" s="22" t="s">
        <v>552</v>
      </c>
      <c r="C153" s="22" t="s">
        <v>553</v>
      </c>
      <c r="D153" s="22" t="s">
        <v>356</v>
      </c>
      <c r="E153" s="22">
        <v>1</v>
      </c>
      <c r="F153" s="22" t="s">
        <v>554</v>
      </c>
      <c r="G153" s="23">
        <f t="shared" ref="G153" si="73">SUM(H153:L154)</f>
        <v>72000</v>
      </c>
      <c r="H153" s="23"/>
      <c r="I153" s="23"/>
      <c r="J153" s="23">
        <v>72000</v>
      </c>
      <c r="K153" s="23"/>
      <c r="L153" s="23"/>
      <c r="M153" s="33" t="s">
        <v>358</v>
      </c>
      <c r="N153" s="33" t="s">
        <v>359</v>
      </c>
      <c r="O153" s="22"/>
    </row>
    <row r="154" ht="18.6" customHeight="1" spans="1:15">
      <c r="A154" s="22"/>
      <c r="B154" s="22"/>
      <c r="C154" s="22"/>
      <c r="D154" s="22"/>
      <c r="E154" s="22"/>
      <c r="F154" s="22"/>
      <c r="G154" s="23"/>
      <c r="H154" s="23"/>
      <c r="I154" s="23"/>
      <c r="J154" s="23"/>
      <c r="K154" s="23"/>
      <c r="L154" s="23"/>
      <c r="M154" s="33" t="s">
        <v>361</v>
      </c>
      <c r="N154" s="33" t="s">
        <v>359</v>
      </c>
      <c r="O154" s="22"/>
    </row>
    <row r="155" ht="18.6" customHeight="1" spans="1:15">
      <c r="A155" s="22">
        <v>76</v>
      </c>
      <c r="B155" s="22" t="s">
        <v>555</v>
      </c>
      <c r="C155" s="22" t="s">
        <v>492</v>
      </c>
      <c r="D155" s="22" t="s">
        <v>518</v>
      </c>
      <c r="E155" s="22">
        <v>6</v>
      </c>
      <c r="F155" s="22" t="s">
        <v>556</v>
      </c>
      <c r="G155" s="23">
        <f t="shared" ref="G155" si="74">SUM(H155:L156)</f>
        <v>30000</v>
      </c>
      <c r="H155" s="23"/>
      <c r="I155" s="23"/>
      <c r="J155" s="23">
        <v>30000</v>
      </c>
      <c r="K155" s="23"/>
      <c r="L155" s="23"/>
      <c r="M155" s="33" t="s">
        <v>358</v>
      </c>
      <c r="N155" s="33" t="s">
        <v>359</v>
      </c>
      <c r="O155" s="22"/>
    </row>
    <row r="156" ht="18.6" customHeight="1" spans="1:15">
      <c r="A156" s="22"/>
      <c r="B156" s="22"/>
      <c r="C156" s="22"/>
      <c r="D156" s="22"/>
      <c r="E156" s="22"/>
      <c r="F156" s="22"/>
      <c r="G156" s="23"/>
      <c r="H156" s="23"/>
      <c r="I156" s="23"/>
      <c r="J156" s="23"/>
      <c r="K156" s="23"/>
      <c r="L156" s="23"/>
      <c r="M156" s="33" t="s">
        <v>361</v>
      </c>
      <c r="N156" s="33" t="s">
        <v>359</v>
      </c>
      <c r="O156" s="22"/>
    </row>
    <row r="157" ht="18.6" customHeight="1" spans="1:15">
      <c r="A157" s="22">
        <v>77</v>
      </c>
      <c r="B157" s="22" t="s">
        <v>399</v>
      </c>
      <c r="C157" s="22" t="s">
        <v>400</v>
      </c>
      <c r="D157" s="22" t="s">
        <v>394</v>
      </c>
      <c r="E157" s="22">
        <v>1</v>
      </c>
      <c r="F157" s="22" t="s">
        <v>557</v>
      </c>
      <c r="G157" s="23">
        <f t="shared" ref="G157" si="75">SUM(H157:L158)</f>
        <v>8300</v>
      </c>
      <c r="H157" s="23"/>
      <c r="I157" s="23"/>
      <c r="J157" s="23">
        <v>8300</v>
      </c>
      <c r="K157" s="23"/>
      <c r="L157" s="23"/>
      <c r="M157" s="33" t="s">
        <v>358</v>
      </c>
      <c r="N157" s="33" t="s">
        <v>359</v>
      </c>
      <c r="O157" s="22"/>
    </row>
    <row r="158" ht="18.6" customHeight="1" spans="1:15">
      <c r="A158" s="22"/>
      <c r="B158" s="22"/>
      <c r="C158" s="22"/>
      <c r="D158" s="22"/>
      <c r="E158" s="22"/>
      <c r="F158" s="22"/>
      <c r="G158" s="23"/>
      <c r="H158" s="23"/>
      <c r="I158" s="23"/>
      <c r="J158" s="23"/>
      <c r="K158" s="23"/>
      <c r="L158" s="23"/>
      <c r="M158" s="33" t="s">
        <v>361</v>
      </c>
      <c r="N158" s="33" t="s">
        <v>359</v>
      </c>
      <c r="O158" s="22"/>
    </row>
    <row r="159" ht="18.6" customHeight="1" spans="1:15">
      <c r="A159" s="22">
        <v>78</v>
      </c>
      <c r="B159" s="22" t="s">
        <v>558</v>
      </c>
      <c r="C159" s="22" t="s">
        <v>450</v>
      </c>
      <c r="D159" s="22" t="s">
        <v>371</v>
      </c>
      <c r="E159" s="22">
        <v>1</v>
      </c>
      <c r="F159" s="22" t="s">
        <v>559</v>
      </c>
      <c r="G159" s="23">
        <f t="shared" ref="G159" si="76">SUM(H159:L160)</f>
        <v>95000</v>
      </c>
      <c r="H159" s="23"/>
      <c r="I159" s="23"/>
      <c r="J159" s="23">
        <v>95000</v>
      </c>
      <c r="K159" s="23"/>
      <c r="L159" s="23"/>
      <c r="M159" s="33" t="s">
        <v>358</v>
      </c>
      <c r="N159" s="33" t="s">
        <v>359</v>
      </c>
      <c r="O159" s="22"/>
    </row>
    <row r="160" ht="18.6" customHeight="1" spans="1:15">
      <c r="A160" s="22"/>
      <c r="B160" s="22"/>
      <c r="C160" s="22"/>
      <c r="D160" s="22"/>
      <c r="E160" s="22"/>
      <c r="F160" s="22"/>
      <c r="G160" s="23"/>
      <c r="H160" s="23"/>
      <c r="I160" s="23"/>
      <c r="J160" s="23"/>
      <c r="K160" s="23"/>
      <c r="L160" s="23"/>
      <c r="M160" s="33" t="s">
        <v>361</v>
      </c>
      <c r="N160" s="33" t="s">
        <v>359</v>
      </c>
      <c r="O160" s="22"/>
    </row>
    <row r="161" ht="18.6" customHeight="1" spans="1:15">
      <c r="A161" s="22">
        <v>79</v>
      </c>
      <c r="B161" s="22" t="s">
        <v>424</v>
      </c>
      <c r="C161" s="22" t="s">
        <v>389</v>
      </c>
      <c r="D161" s="22" t="s">
        <v>390</v>
      </c>
      <c r="E161" s="22">
        <v>18</v>
      </c>
      <c r="F161" s="22" t="s">
        <v>475</v>
      </c>
      <c r="G161" s="23">
        <f t="shared" ref="G161" si="77">SUM(H161:L162)</f>
        <v>3600</v>
      </c>
      <c r="H161" s="23">
        <v>3600</v>
      </c>
      <c r="I161" s="23"/>
      <c r="J161" s="23"/>
      <c r="K161" s="23"/>
      <c r="L161" s="23"/>
      <c r="M161" s="33" t="s">
        <v>358</v>
      </c>
      <c r="N161" s="33" t="s">
        <v>359</v>
      </c>
      <c r="O161" s="22" t="s">
        <v>560</v>
      </c>
    </row>
    <row r="162" ht="18.6" customHeight="1" spans="1:15">
      <c r="A162" s="22"/>
      <c r="B162" s="22"/>
      <c r="C162" s="22"/>
      <c r="D162" s="22"/>
      <c r="E162" s="22"/>
      <c r="F162" s="22"/>
      <c r="G162" s="23"/>
      <c r="H162" s="23"/>
      <c r="I162" s="23"/>
      <c r="J162" s="23"/>
      <c r="K162" s="23"/>
      <c r="L162" s="23"/>
      <c r="M162" s="33" t="s">
        <v>361</v>
      </c>
      <c r="N162" s="33" t="s">
        <v>359</v>
      </c>
      <c r="O162" s="22"/>
    </row>
    <row r="163" ht="18.6" customHeight="1" spans="1:15">
      <c r="A163" s="22">
        <v>80</v>
      </c>
      <c r="B163" s="22" t="s">
        <v>544</v>
      </c>
      <c r="C163" s="22" t="s">
        <v>366</v>
      </c>
      <c r="D163" s="22" t="s">
        <v>394</v>
      </c>
      <c r="E163" s="22">
        <v>3</v>
      </c>
      <c r="F163" s="22" t="s">
        <v>561</v>
      </c>
      <c r="G163" s="23">
        <f t="shared" ref="G163" si="78">SUM(H163:L164)</f>
        <v>4500</v>
      </c>
      <c r="H163" s="23">
        <v>4500</v>
      </c>
      <c r="I163" s="23"/>
      <c r="J163" s="23"/>
      <c r="K163" s="23"/>
      <c r="L163" s="23"/>
      <c r="M163" s="33" t="s">
        <v>358</v>
      </c>
      <c r="N163" s="33" t="s">
        <v>359</v>
      </c>
      <c r="O163" s="22"/>
    </row>
    <row r="164" ht="18.6" customHeight="1" spans="1:15">
      <c r="A164" s="22"/>
      <c r="B164" s="22"/>
      <c r="C164" s="22"/>
      <c r="D164" s="22"/>
      <c r="E164" s="22"/>
      <c r="F164" s="22"/>
      <c r="G164" s="23"/>
      <c r="H164" s="23"/>
      <c r="I164" s="23"/>
      <c r="J164" s="23"/>
      <c r="K164" s="23"/>
      <c r="L164" s="23"/>
      <c r="M164" s="33" t="s">
        <v>361</v>
      </c>
      <c r="N164" s="33" t="s">
        <v>359</v>
      </c>
      <c r="O164" s="22"/>
    </row>
    <row r="165" ht="18.6" customHeight="1" spans="1:15">
      <c r="A165" s="22">
        <v>81</v>
      </c>
      <c r="B165" s="22" t="s">
        <v>399</v>
      </c>
      <c r="C165" s="22" t="s">
        <v>400</v>
      </c>
      <c r="D165" s="22" t="s">
        <v>407</v>
      </c>
      <c r="E165" s="22">
        <v>2</v>
      </c>
      <c r="F165" s="22" t="s">
        <v>562</v>
      </c>
      <c r="G165" s="23">
        <f t="shared" ref="G165" si="79">SUM(H165:L166)</f>
        <v>10000</v>
      </c>
      <c r="H165" s="23">
        <v>10000</v>
      </c>
      <c r="I165" s="23"/>
      <c r="J165" s="23"/>
      <c r="K165" s="23"/>
      <c r="L165" s="23"/>
      <c r="M165" s="33" t="s">
        <v>358</v>
      </c>
      <c r="N165" s="33" t="s">
        <v>359</v>
      </c>
      <c r="O165" s="22"/>
    </row>
    <row r="166" ht="18.6" customHeight="1" spans="1:15">
      <c r="A166" s="22"/>
      <c r="B166" s="22"/>
      <c r="C166" s="22"/>
      <c r="D166" s="22"/>
      <c r="E166" s="22"/>
      <c r="F166" s="22"/>
      <c r="G166" s="23"/>
      <c r="H166" s="23"/>
      <c r="I166" s="23"/>
      <c r="J166" s="23"/>
      <c r="K166" s="23"/>
      <c r="L166" s="23"/>
      <c r="M166" s="33" t="s">
        <v>361</v>
      </c>
      <c r="N166" s="33" t="s">
        <v>359</v>
      </c>
      <c r="O166" s="22"/>
    </row>
    <row r="167" ht="18.6" customHeight="1" spans="1:15">
      <c r="A167" s="22">
        <v>82</v>
      </c>
      <c r="B167" s="22" t="s">
        <v>563</v>
      </c>
      <c r="C167" s="22" t="s">
        <v>444</v>
      </c>
      <c r="D167" s="22" t="s">
        <v>407</v>
      </c>
      <c r="E167" s="22">
        <v>1</v>
      </c>
      <c r="F167" s="22" t="s">
        <v>564</v>
      </c>
      <c r="G167" s="23">
        <f t="shared" ref="G167" si="80">SUM(H167:L168)</f>
        <v>6000</v>
      </c>
      <c r="H167" s="23">
        <v>6000</v>
      </c>
      <c r="I167" s="23"/>
      <c r="J167" s="23"/>
      <c r="K167" s="23"/>
      <c r="L167" s="23"/>
      <c r="M167" s="33" t="s">
        <v>358</v>
      </c>
      <c r="N167" s="33" t="s">
        <v>359</v>
      </c>
      <c r="O167" s="22"/>
    </row>
    <row r="168" ht="18.6" customHeight="1" spans="1:15">
      <c r="A168" s="22"/>
      <c r="B168" s="22"/>
      <c r="C168" s="22"/>
      <c r="D168" s="22"/>
      <c r="E168" s="22"/>
      <c r="F168" s="22"/>
      <c r="G168" s="23"/>
      <c r="H168" s="23"/>
      <c r="I168" s="23"/>
      <c r="J168" s="23"/>
      <c r="K168" s="23"/>
      <c r="L168" s="23"/>
      <c r="M168" s="33" t="s">
        <v>361</v>
      </c>
      <c r="N168" s="33" t="s">
        <v>359</v>
      </c>
      <c r="O168" s="22"/>
    </row>
    <row r="169" ht="18.6" customHeight="1" spans="1:15">
      <c r="A169" s="22">
        <v>83</v>
      </c>
      <c r="B169" s="22" t="s">
        <v>565</v>
      </c>
      <c r="C169" s="22" t="s">
        <v>444</v>
      </c>
      <c r="D169" s="22" t="s">
        <v>407</v>
      </c>
      <c r="E169" s="22">
        <v>1</v>
      </c>
      <c r="F169" s="22" t="s">
        <v>566</v>
      </c>
      <c r="G169" s="23">
        <f t="shared" ref="G169" si="81">SUM(H169:L170)</f>
        <v>2000</v>
      </c>
      <c r="H169" s="23">
        <v>2000</v>
      </c>
      <c r="I169" s="23"/>
      <c r="J169" s="23"/>
      <c r="K169" s="23"/>
      <c r="L169" s="23"/>
      <c r="M169" s="33" t="s">
        <v>358</v>
      </c>
      <c r="N169" s="33" t="s">
        <v>359</v>
      </c>
      <c r="O169" s="22"/>
    </row>
    <row r="170" ht="18.6" customHeight="1" spans="1:15">
      <c r="A170" s="22"/>
      <c r="B170" s="22"/>
      <c r="C170" s="22"/>
      <c r="D170" s="22"/>
      <c r="E170" s="22"/>
      <c r="F170" s="22"/>
      <c r="G170" s="23"/>
      <c r="H170" s="23"/>
      <c r="I170" s="23"/>
      <c r="J170" s="23"/>
      <c r="K170" s="23"/>
      <c r="L170" s="23"/>
      <c r="M170" s="33" t="s">
        <v>361</v>
      </c>
      <c r="N170" s="33" t="s">
        <v>359</v>
      </c>
      <c r="O170" s="22"/>
    </row>
    <row r="171" ht="18.6" customHeight="1" spans="1:15">
      <c r="A171" s="22">
        <v>84</v>
      </c>
      <c r="B171" s="22" t="s">
        <v>567</v>
      </c>
      <c r="C171" s="22" t="s">
        <v>403</v>
      </c>
      <c r="D171" s="22" t="s">
        <v>568</v>
      </c>
      <c r="E171" s="22">
        <v>1507</v>
      </c>
      <c r="F171" s="22" t="s">
        <v>569</v>
      </c>
      <c r="G171" s="23">
        <f t="shared" ref="G171" si="82">SUM(H171:L172)</f>
        <v>36244</v>
      </c>
      <c r="H171" s="23">
        <v>36244</v>
      </c>
      <c r="I171" s="23"/>
      <c r="J171" s="23"/>
      <c r="K171" s="23"/>
      <c r="L171" s="23"/>
      <c r="M171" s="33" t="s">
        <v>358</v>
      </c>
      <c r="N171" s="33" t="s">
        <v>359</v>
      </c>
      <c r="O171" s="22"/>
    </row>
    <row r="172" ht="18.6" customHeight="1" spans="1:15">
      <c r="A172" s="22"/>
      <c r="B172" s="22"/>
      <c r="C172" s="22"/>
      <c r="D172" s="22"/>
      <c r="E172" s="22"/>
      <c r="F172" s="22"/>
      <c r="G172" s="23"/>
      <c r="H172" s="23"/>
      <c r="I172" s="23"/>
      <c r="J172" s="23"/>
      <c r="K172" s="23"/>
      <c r="L172" s="23"/>
      <c r="M172" s="33" t="s">
        <v>361</v>
      </c>
      <c r="N172" s="33" t="s">
        <v>359</v>
      </c>
      <c r="O172" s="22"/>
    </row>
    <row r="173" ht="18.6" customHeight="1" spans="1:15">
      <c r="A173" s="22">
        <v>85</v>
      </c>
      <c r="B173" s="22" t="s">
        <v>570</v>
      </c>
      <c r="C173" s="22" t="s">
        <v>403</v>
      </c>
      <c r="D173" s="22" t="s">
        <v>568</v>
      </c>
      <c r="E173" s="22">
        <v>90</v>
      </c>
      <c r="F173" s="22" t="s">
        <v>571</v>
      </c>
      <c r="G173" s="23">
        <f t="shared" ref="G173" si="83">SUM(H173:L174)</f>
        <v>12000</v>
      </c>
      <c r="H173" s="23">
        <v>12000</v>
      </c>
      <c r="I173" s="23"/>
      <c r="J173" s="23"/>
      <c r="K173" s="23"/>
      <c r="L173" s="23"/>
      <c r="M173" s="33" t="s">
        <v>358</v>
      </c>
      <c r="N173" s="33" t="s">
        <v>359</v>
      </c>
      <c r="O173" s="22"/>
    </row>
    <row r="174" ht="18.6" customHeight="1" spans="1:15">
      <c r="A174" s="22"/>
      <c r="B174" s="22"/>
      <c r="C174" s="22"/>
      <c r="D174" s="22"/>
      <c r="E174" s="22"/>
      <c r="F174" s="22"/>
      <c r="G174" s="23"/>
      <c r="H174" s="23"/>
      <c r="I174" s="23"/>
      <c r="J174" s="23"/>
      <c r="K174" s="23"/>
      <c r="L174" s="23"/>
      <c r="M174" s="33" t="s">
        <v>361</v>
      </c>
      <c r="N174" s="33" t="s">
        <v>359</v>
      </c>
      <c r="O174" s="22"/>
    </row>
    <row r="175" ht="18.6" customHeight="1" spans="1:15">
      <c r="A175" s="22">
        <v>86</v>
      </c>
      <c r="B175" s="22" t="s">
        <v>572</v>
      </c>
      <c r="C175" s="22" t="s">
        <v>413</v>
      </c>
      <c r="D175" s="22" t="s">
        <v>407</v>
      </c>
      <c r="E175" s="22">
        <v>2</v>
      </c>
      <c r="F175" s="22" t="s">
        <v>573</v>
      </c>
      <c r="G175" s="23">
        <f t="shared" ref="G175" si="84">SUM(H175:L176)</f>
        <v>8000</v>
      </c>
      <c r="H175" s="23">
        <v>8000</v>
      </c>
      <c r="I175" s="23"/>
      <c r="J175" s="23"/>
      <c r="K175" s="23"/>
      <c r="L175" s="23"/>
      <c r="M175" s="33" t="s">
        <v>358</v>
      </c>
      <c r="N175" s="33" t="s">
        <v>359</v>
      </c>
      <c r="O175" s="22"/>
    </row>
    <row r="176" ht="18.6" customHeight="1" spans="1:15">
      <c r="A176" s="22"/>
      <c r="B176" s="22"/>
      <c r="C176" s="22"/>
      <c r="D176" s="22"/>
      <c r="E176" s="22"/>
      <c r="F176" s="22"/>
      <c r="G176" s="23"/>
      <c r="H176" s="23"/>
      <c r="I176" s="23"/>
      <c r="J176" s="23"/>
      <c r="K176" s="23"/>
      <c r="L176" s="23"/>
      <c r="M176" s="33" t="s">
        <v>361</v>
      </c>
      <c r="N176" s="33" t="s">
        <v>359</v>
      </c>
      <c r="O176" s="22"/>
    </row>
    <row r="177" ht="18.6" customHeight="1" spans="1:15">
      <c r="A177" s="22">
        <v>87</v>
      </c>
      <c r="B177" s="22" t="s">
        <v>574</v>
      </c>
      <c r="C177" s="22" t="s">
        <v>575</v>
      </c>
      <c r="D177" s="22" t="s">
        <v>407</v>
      </c>
      <c r="E177" s="22">
        <v>1</v>
      </c>
      <c r="F177" s="22" t="s">
        <v>576</v>
      </c>
      <c r="G177" s="23">
        <f t="shared" ref="G177" si="85">SUM(H177:L178)</f>
        <v>5000</v>
      </c>
      <c r="H177" s="23">
        <v>5000</v>
      </c>
      <c r="I177" s="23"/>
      <c r="J177" s="23"/>
      <c r="K177" s="23"/>
      <c r="L177" s="23"/>
      <c r="M177" s="33" t="s">
        <v>358</v>
      </c>
      <c r="N177" s="33" t="s">
        <v>359</v>
      </c>
      <c r="O177" s="22"/>
    </row>
    <row r="178" ht="18.6" customHeight="1" spans="1:15">
      <c r="A178" s="22"/>
      <c r="B178" s="22"/>
      <c r="C178" s="22"/>
      <c r="D178" s="22"/>
      <c r="E178" s="22"/>
      <c r="F178" s="22"/>
      <c r="G178" s="23"/>
      <c r="H178" s="23"/>
      <c r="I178" s="23"/>
      <c r="J178" s="23"/>
      <c r="K178" s="23"/>
      <c r="L178" s="23"/>
      <c r="M178" s="33" t="s">
        <v>361</v>
      </c>
      <c r="N178" s="33" t="s">
        <v>359</v>
      </c>
      <c r="O178" s="22"/>
    </row>
    <row r="179" ht="18.6" customHeight="1" spans="1:15">
      <c r="A179" s="22">
        <v>88</v>
      </c>
      <c r="B179" s="22" t="s">
        <v>577</v>
      </c>
      <c r="C179" s="22" t="s">
        <v>578</v>
      </c>
      <c r="D179" s="22" t="s">
        <v>407</v>
      </c>
      <c r="E179" s="22">
        <v>30</v>
      </c>
      <c r="F179" s="22" t="s">
        <v>579</v>
      </c>
      <c r="G179" s="23">
        <f t="shared" ref="G179" si="86">SUM(H179:L180)</f>
        <v>750</v>
      </c>
      <c r="H179" s="23">
        <v>750</v>
      </c>
      <c r="I179" s="23"/>
      <c r="J179" s="23"/>
      <c r="K179" s="23"/>
      <c r="L179" s="23"/>
      <c r="M179" s="33" t="s">
        <v>358</v>
      </c>
      <c r="N179" s="33" t="s">
        <v>359</v>
      </c>
      <c r="O179" s="22"/>
    </row>
    <row r="180" ht="18.6" customHeight="1" spans="1:15">
      <c r="A180" s="22"/>
      <c r="B180" s="22"/>
      <c r="C180" s="22"/>
      <c r="D180" s="22"/>
      <c r="E180" s="22"/>
      <c r="F180" s="22"/>
      <c r="G180" s="23"/>
      <c r="H180" s="23"/>
      <c r="I180" s="23"/>
      <c r="J180" s="23"/>
      <c r="K180" s="23"/>
      <c r="L180" s="23"/>
      <c r="M180" s="33" t="s">
        <v>361</v>
      </c>
      <c r="N180" s="33" t="s">
        <v>359</v>
      </c>
      <c r="O180" s="22"/>
    </row>
    <row r="181" ht="18.6" customHeight="1" spans="1:15">
      <c r="A181" s="22">
        <v>89</v>
      </c>
      <c r="B181" s="22" t="s">
        <v>424</v>
      </c>
      <c r="C181" s="22" t="s">
        <v>580</v>
      </c>
      <c r="D181" s="22" t="s">
        <v>390</v>
      </c>
      <c r="E181" s="22">
        <v>15</v>
      </c>
      <c r="F181" s="22" t="s">
        <v>581</v>
      </c>
      <c r="G181" s="23">
        <f t="shared" ref="G181" si="87">SUM(H181:L182)</f>
        <v>3000</v>
      </c>
      <c r="H181" s="23">
        <v>3000</v>
      </c>
      <c r="I181" s="23"/>
      <c r="J181" s="23"/>
      <c r="K181" s="23"/>
      <c r="L181" s="23"/>
      <c r="M181" s="33" t="s">
        <v>358</v>
      </c>
      <c r="N181" s="33" t="s">
        <v>359</v>
      </c>
      <c r="O181" s="22" t="s">
        <v>582</v>
      </c>
    </row>
    <row r="182" ht="18.6" customHeight="1" spans="1:15">
      <c r="A182" s="22"/>
      <c r="B182" s="22"/>
      <c r="C182" s="22"/>
      <c r="D182" s="22"/>
      <c r="E182" s="22"/>
      <c r="F182" s="22"/>
      <c r="G182" s="23"/>
      <c r="H182" s="23"/>
      <c r="I182" s="23"/>
      <c r="J182" s="23"/>
      <c r="K182" s="23"/>
      <c r="L182" s="23"/>
      <c r="M182" s="33" t="s">
        <v>361</v>
      </c>
      <c r="N182" s="33" t="s">
        <v>359</v>
      </c>
      <c r="O182" s="22"/>
    </row>
    <row r="183" ht="18.6" customHeight="1" spans="1:15">
      <c r="A183" s="22">
        <v>90</v>
      </c>
      <c r="B183" s="22" t="s">
        <v>583</v>
      </c>
      <c r="C183" s="22" t="s">
        <v>584</v>
      </c>
      <c r="D183" s="22" t="s">
        <v>394</v>
      </c>
      <c r="E183" s="22">
        <v>1</v>
      </c>
      <c r="F183" s="22" t="s">
        <v>585</v>
      </c>
      <c r="G183" s="23">
        <f t="shared" ref="G183" si="88">SUM(H183:L184)</f>
        <v>1300</v>
      </c>
      <c r="H183" s="23">
        <v>1300</v>
      </c>
      <c r="I183" s="23"/>
      <c r="J183" s="23"/>
      <c r="K183" s="23"/>
      <c r="L183" s="23"/>
      <c r="M183" s="33" t="s">
        <v>358</v>
      </c>
      <c r="N183" s="33" t="s">
        <v>359</v>
      </c>
      <c r="O183" s="22"/>
    </row>
    <row r="184" ht="18.6" customHeight="1" spans="1:15">
      <c r="A184" s="22"/>
      <c r="B184" s="22"/>
      <c r="C184" s="22"/>
      <c r="D184" s="22"/>
      <c r="E184" s="22"/>
      <c r="F184" s="22"/>
      <c r="G184" s="23"/>
      <c r="H184" s="23"/>
      <c r="I184" s="23"/>
      <c r="J184" s="23"/>
      <c r="K184" s="23"/>
      <c r="L184" s="23"/>
      <c r="M184" s="33" t="s">
        <v>361</v>
      </c>
      <c r="N184" s="33" t="s">
        <v>359</v>
      </c>
      <c r="O184" s="22"/>
    </row>
    <row r="185" ht="18.6" customHeight="1" spans="1:15">
      <c r="A185" s="22">
        <v>91</v>
      </c>
      <c r="B185" s="22" t="s">
        <v>586</v>
      </c>
      <c r="C185" s="22" t="s">
        <v>584</v>
      </c>
      <c r="D185" s="22" t="s">
        <v>394</v>
      </c>
      <c r="E185" s="22">
        <v>1</v>
      </c>
      <c r="F185" s="22" t="s">
        <v>587</v>
      </c>
      <c r="G185" s="23">
        <f t="shared" ref="G185" si="89">SUM(H185:L186)</f>
        <v>1300</v>
      </c>
      <c r="H185" s="23">
        <v>1300</v>
      </c>
      <c r="I185" s="23"/>
      <c r="J185" s="23"/>
      <c r="K185" s="23"/>
      <c r="L185" s="23"/>
      <c r="M185" s="33" t="s">
        <v>358</v>
      </c>
      <c r="N185" s="33" t="s">
        <v>359</v>
      </c>
      <c r="O185" s="22"/>
    </row>
    <row r="186" ht="18.6" customHeight="1" spans="1:15">
      <c r="A186" s="22"/>
      <c r="B186" s="22"/>
      <c r="C186" s="22"/>
      <c r="D186" s="22"/>
      <c r="E186" s="22"/>
      <c r="F186" s="22"/>
      <c r="G186" s="23"/>
      <c r="H186" s="23"/>
      <c r="I186" s="23"/>
      <c r="J186" s="23"/>
      <c r="K186" s="23"/>
      <c r="L186" s="23"/>
      <c r="M186" s="33" t="s">
        <v>361</v>
      </c>
      <c r="N186" s="33" t="s">
        <v>359</v>
      </c>
      <c r="O186" s="22"/>
    </row>
    <row r="187" ht="18.6" customHeight="1" spans="1:15">
      <c r="A187" s="22">
        <v>92</v>
      </c>
      <c r="B187" s="22" t="s">
        <v>588</v>
      </c>
      <c r="C187" s="22" t="s">
        <v>589</v>
      </c>
      <c r="D187" s="22" t="s">
        <v>371</v>
      </c>
      <c r="E187" s="22">
        <v>200</v>
      </c>
      <c r="F187" s="22" t="s">
        <v>590</v>
      </c>
      <c r="G187" s="23">
        <f t="shared" ref="G187" si="90">SUM(H187:L188)</f>
        <v>30000</v>
      </c>
      <c r="H187" s="23">
        <v>30000</v>
      </c>
      <c r="I187" s="23"/>
      <c r="J187" s="23"/>
      <c r="K187" s="23"/>
      <c r="L187" s="23"/>
      <c r="M187" s="33" t="s">
        <v>358</v>
      </c>
      <c r="N187" s="33" t="s">
        <v>359</v>
      </c>
      <c r="O187" s="22" t="s">
        <v>591</v>
      </c>
    </row>
    <row r="188" ht="18.6" customHeight="1" spans="1:15">
      <c r="A188" s="22"/>
      <c r="B188" s="22"/>
      <c r="C188" s="22"/>
      <c r="D188" s="22"/>
      <c r="E188" s="22"/>
      <c r="F188" s="22"/>
      <c r="G188" s="23"/>
      <c r="H188" s="23"/>
      <c r="I188" s="23"/>
      <c r="J188" s="23"/>
      <c r="K188" s="23"/>
      <c r="L188" s="23"/>
      <c r="M188" s="33" t="s">
        <v>361</v>
      </c>
      <c r="N188" s="33" t="s">
        <v>359</v>
      </c>
      <c r="O188" s="22"/>
    </row>
    <row r="189" ht="18.6" customHeight="1" spans="1:15">
      <c r="A189" s="22">
        <v>93</v>
      </c>
      <c r="B189" s="22" t="s">
        <v>592</v>
      </c>
      <c r="C189" s="22" t="s">
        <v>435</v>
      </c>
      <c r="D189" s="22" t="s">
        <v>367</v>
      </c>
      <c r="E189" s="22">
        <v>1</v>
      </c>
      <c r="F189" s="22" t="s">
        <v>593</v>
      </c>
      <c r="G189" s="23">
        <f t="shared" ref="G189" si="91">SUM(H189:L190)</f>
        <v>30000</v>
      </c>
      <c r="H189" s="23">
        <v>30000</v>
      </c>
      <c r="I189" s="23"/>
      <c r="J189" s="23"/>
      <c r="K189" s="23"/>
      <c r="L189" s="23"/>
      <c r="M189" s="33" t="s">
        <v>358</v>
      </c>
      <c r="N189" s="33" t="s">
        <v>359</v>
      </c>
      <c r="O189" s="22"/>
    </row>
    <row r="190" ht="18.6" customHeight="1" spans="1:15">
      <c r="A190" s="22"/>
      <c r="B190" s="22"/>
      <c r="C190" s="22"/>
      <c r="D190" s="22"/>
      <c r="E190" s="22"/>
      <c r="F190" s="22"/>
      <c r="G190" s="23"/>
      <c r="H190" s="23"/>
      <c r="I190" s="23"/>
      <c r="J190" s="23"/>
      <c r="K190" s="23"/>
      <c r="L190" s="23"/>
      <c r="M190" s="33" t="s">
        <v>361</v>
      </c>
      <c r="N190" s="33" t="s">
        <v>359</v>
      </c>
      <c r="O190" s="22"/>
    </row>
    <row r="191" ht="18.6" customHeight="1" spans="1:15">
      <c r="A191" s="22">
        <v>94</v>
      </c>
      <c r="B191" s="22" t="s">
        <v>594</v>
      </c>
      <c r="C191" s="22" t="s">
        <v>595</v>
      </c>
      <c r="D191" s="22" t="s">
        <v>367</v>
      </c>
      <c r="E191" s="22">
        <v>1</v>
      </c>
      <c r="F191" s="22" t="s">
        <v>596</v>
      </c>
      <c r="G191" s="23">
        <f t="shared" ref="G191" si="92">SUM(H191:L192)</f>
        <v>70000</v>
      </c>
      <c r="H191" s="23">
        <v>70000</v>
      </c>
      <c r="I191" s="23"/>
      <c r="J191" s="23"/>
      <c r="K191" s="23"/>
      <c r="L191" s="23"/>
      <c r="M191" s="33" t="s">
        <v>358</v>
      </c>
      <c r="N191" s="33" t="s">
        <v>359</v>
      </c>
      <c r="O191" s="22"/>
    </row>
    <row r="192" ht="18.6" customHeight="1" spans="1:15">
      <c r="A192" s="22"/>
      <c r="B192" s="22"/>
      <c r="C192" s="22"/>
      <c r="D192" s="22"/>
      <c r="E192" s="22"/>
      <c r="F192" s="22"/>
      <c r="G192" s="23"/>
      <c r="H192" s="23"/>
      <c r="I192" s="23"/>
      <c r="J192" s="23"/>
      <c r="K192" s="23"/>
      <c r="L192" s="23"/>
      <c r="M192" s="33" t="s">
        <v>361</v>
      </c>
      <c r="N192" s="33" t="s">
        <v>359</v>
      </c>
      <c r="O192" s="22"/>
    </row>
    <row r="193" ht="18.6" customHeight="1" spans="1:15">
      <c r="A193" s="22">
        <v>95</v>
      </c>
      <c r="B193" s="22" t="s">
        <v>597</v>
      </c>
      <c r="C193" s="22" t="s">
        <v>403</v>
      </c>
      <c r="D193" s="22" t="s">
        <v>356</v>
      </c>
      <c r="E193" s="22">
        <v>1</v>
      </c>
      <c r="F193" s="22" t="s">
        <v>598</v>
      </c>
      <c r="G193" s="23">
        <f t="shared" ref="G193" si="93">SUM(H193:L194)</f>
        <v>200000</v>
      </c>
      <c r="H193" s="23">
        <v>200000</v>
      </c>
      <c r="I193" s="23"/>
      <c r="J193" s="23"/>
      <c r="K193" s="23"/>
      <c r="L193" s="23"/>
      <c r="M193" s="33" t="s">
        <v>358</v>
      </c>
      <c r="N193" s="33" t="s">
        <v>359</v>
      </c>
      <c r="O193" s="22"/>
    </row>
    <row r="194" ht="18.6" customHeight="1" spans="1:15">
      <c r="A194" s="22"/>
      <c r="B194" s="22"/>
      <c r="C194" s="22"/>
      <c r="D194" s="22"/>
      <c r="E194" s="22"/>
      <c r="F194" s="22"/>
      <c r="G194" s="23"/>
      <c r="H194" s="23"/>
      <c r="I194" s="23"/>
      <c r="J194" s="23"/>
      <c r="K194" s="23"/>
      <c r="L194" s="23"/>
      <c r="M194" s="33" t="s">
        <v>361</v>
      </c>
      <c r="N194" s="33" t="s">
        <v>359</v>
      </c>
      <c r="O194" s="22"/>
    </row>
    <row r="195" ht="18.6" customHeight="1" spans="1:15">
      <c r="A195" s="22">
        <v>96</v>
      </c>
      <c r="B195" s="22" t="s">
        <v>599</v>
      </c>
      <c r="C195" s="22" t="s">
        <v>444</v>
      </c>
      <c r="D195" s="22" t="s">
        <v>356</v>
      </c>
      <c r="E195" s="22">
        <v>1</v>
      </c>
      <c r="F195" s="22" t="s">
        <v>600</v>
      </c>
      <c r="G195" s="23">
        <f t="shared" ref="G195" si="94">SUM(H195:L196)</f>
        <v>200000</v>
      </c>
      <c r="H195" s="23">
        <v>200000</v>
      </c>
      <c r="I195" s="23"/>
      <c r="J195" s="23"/>
      <c r="K195" s="23"/>
      <c r="L195" s="23"/>
      <c r="M195" s="33" t="s">
        <v>358</v>
      </c>
      <c r="N195" s="33" t="s">
        <v>359</v>
      </c>
      <c r="O195" s="22"/>
    </row>
    <row r="196" ht="18.6" customHeight="1" spans="1:15">
      <c r="A196" s="22"/>
      <c r="B196" s="22"/>
      <c r="C196" s="22"/>
      <c r="D196" s="22"/>
      <c r="E196" s="22"/>
      <c r="F196" s="22"/>
      <c r="G196" s="23"/>
      <c r="H196" s="23"/>
      <c r="I196" s="23"/>
      <c r="J196" s="23"/>
      <c r="K196" s="23"/>
      <c r="L196" s="23"/>
      <c r="M196" s="33" t="s">
        <v>361</v>
      </c>
      <c r="N196" s="33" t="s">
        <v>359</v>
      </c>
      <c r="O196" s="22"/>
    </row>
    <row r="197" ht="18.6" customHeight="1" spans="1:15">
      <c r="A197" s="22">
        <v>97</v>
      </c>
      <c r="B197" s="22" t="s">
        <v>601</v>
      </c>
      <c r="C197" s="22" t="s">
        <v>403</v>
      </c>
      <c r="D197" s="22" t="s">
        <v>356</v>
      </c>
      <c r="E197" s="22">
        <v>1</v>
      </c>
      <c r="F197" s="22" t="s">
        <v>601</v>
      </c>
      <c r="G197" s="23">
        <f t="shared" ref="G197" si="95">SUM(H197:L198)</f>
        <v>70000</v>
      </c>
      <c r="H197" s="23">
        <v>70000</v>
      </c>
      <c r="I197" s="23"/>
      <c r="J197" s="23"/>
      <c r="K197" s="23"/>
      <c r="L197" s="23"/>
      <c r="M197" s="33" t="s">
        <v>358</v>
      </c>
      <c r="N197" s="33" t="s">
        <v>359</v>
      </c>
      <c r="O197" s="22"/>
    </row>
    <row r="198" ht="18.6" customHeight="1" spans="1:15">
      <c r="A198" s="22"/>
      <c r="B198" s="22"/>
      <c r="C198" s="22"/>
      <c r="D198" s="22"/>
      <c r="E198" s="22"/>
      <c r="F198" s="22"/>
      <c r="G198" s="23"/>
      <c r="H198" s="23"/>
      <c r="I198" s="23"/>
      <c r="J198" s="23"/>
      <c r="K198" s="23"/>
      <c r="L198" s="23"/>
      <c r="M198" s="33" t="s">
        <v>361</v>
      </c>
      <c r="N198" s="33" t="s">
        <v>359</v>
      </c>
      <c r="O198" s="22"/>
    </row>
    <row r="199" ht="18.6" customHeight="1" spans="1:15">
      <c r="A199" s="22">
        <v>98</v>
      </c>
      <c r="B199" s="22" t="s">
        <v>424</v>
      </c>
      <c r="C199" s="22" t="s">
        <v>389</v>
      </c>
      <c r="D199" s="22" t="s">
        <v>390</v>
      </c>
      <c r="E199" s="22">
        <v>50</v>
      </c>
      <c r="F199" s="22" t="s">
        <v>602</v>
      </c>
      <c r="G199" s="23">
        <f t="shared" ref="G199" si="96">SUM(H199:L200)</f>
        <v>9000</v>
      </c>
      <c r="H199" s="23">
        <v>9000</v>
      </c>
      <c r="I199" s="23"/>
      <c r="J199" s="23"/>
      <c r="K199" s="23"/>
      <c r="L199" s="23"/>
      <c r="M199" s="33" t="s">
        <v>358</v>
      </c>
      <c r="N199" s="33" t="s">
        <v>359</v>
      </c>
      <c r="O199" s="22"/>
    </row>
    <row r="200" ht="18.6" customHeight="1" spans="1:15">
      <c r="A200" s="22"/>
      <c r="B200" s="22"/>
      <c r="C200" s="22" t="s">
        <v>389</v>
      </c>
      <c r="D200" s="22" t="s">
        <v>390</v>
      </c>
      <c r="E200" s="22">
        <v>50</v>
      </c>
      <c r="F200" s="22" t="s">
        <v>602</v>
      </c>
      <c r="G200" s="23"/>
      <c r="H200" s="23"/>
      <c r="I200" s="23"/>
      <c r="J200" s="23"/>
      <c r="K200" s="23"/>
      <c r="L200" s="23"/>
      <c r="M200" s="33" t="s">
        <v>361</v>
      </c>
      <c r="N200" s="33" t="s">
        <v>359</v>
      </c>
      <c r="O200" s="22"/>
    </row>
    <row r="201" ht="18.6" customHeight="1" spans="1:15">
      <c r="A201" s="22">
        <v>99</v>
      </c>
      <c r="B201" s="22" t="s">
        <v>603</v>
      </c>
      <c r="C201" s="22" t="s">
        <v>604</v>
      </c>
      <c r="D201" s="22" t="s">
        <v>356</v>
      </c>
      <c r="E201" s="22">
        <v>1</v>
      </c>
      <c r="F201" s="22" t="s">
        <v>605</v>
      </c>
      <c r="G201" s="23">
        <f t="shared" ref="G201" si="97">SUM(H201:L202)</f>
        <v>100000</v>
      </c>
      <c r="H201" s="23">
        <v>100000</v>
      </c>
      <c r="I201" s="23"/>
      <c r="J201" s="23"/>
      <c r="K201" s="23"/>
      <c r="L201" s="23"/>
      <c r="M201" s="33" t="s">
        <v>358</v>
      </c>
      <c r="N201" s="33" t="s">
        <v>359</v>
      </c>
      <c r="O201" s="22"/>
    </row>
    <row r="202" ht="18.6" customHeight="1" spans="1:15">
      <c r="A202" s="22"/>
      <c r="B202" s="22"/>
      <c r="C202" s="22"/>
      <c r="D202" s="22"/>
      <c r="E202" s="22"/>
      <c r="F202" s="22"/>
      <c r="G202" s="23"/>
      <c r="H202" s="23"/>
      <c r="I202" s="23"/>
      <c r="J202" s="23"/>
      <c r="K202" s="23"/>
      <c r="L202" s="23"/>
      <c r="M202" s="33" t="s">
        <v>361</v>
      </c>
      <c r="N202" s="33" t="s">
        <v>359</v>
      </c>
      <c r="O202" s="22"/>
    </row>
    <row r="203" ht="18.6" customHeight="1" spans="1:15">
      <c r="A203" s="22">
        <v>100</v>
      </c>
      <c r="B203" s="22" t="s">
        <v>606</v>
      </c>
      <c r="C203" s="22" t="s">
        <v>607</v>
      </c>
      <c r="D203" s="22" t="s">
        <v>356</v>
      </c>
      <c r="E203" s="22">
        <v>2</v>
      </c>
      <c r="F203" s="22" t="s">
        <v>608</v>
      </c>
      <c r="G203" s="23">
        <f t="shared" ref="G203" si="98">SUM(H203:L204)</f>
        <v>10000</v>
      </c>
      <c r="H203" s="23">
        <v>10000</v>
      </c>
      <c r="I203" s="23"/>
      <c r="J203" s="23"/>
      <c r="K203" s="23"/>
      <c r="L203" s="23"/>
      <c r="M203" s="33" t="s">
        <v>358</v>
      </c>
      <c r="N203" s="33" t="s">
        <v>359</v>
      </c>
      <c r="O203" s="22"/>
    </row>
    <row r="204" ht="18.6" customHeight="1" spans="1:15">
      <c r="A204" s="22"/>
      <c r="B204" s="22"/>
      <c r="C204" s="22"/>
      <c r="D204" s="22"/>
      <c r="E204" s="22"/>
      <c r="F204" s="22"/>
      <c r="G204" s="23"/>
      <c r="H204" s="23"/>
      <c r="I204" s="23"/>
      <c r="J204" s="23"/>
      <c r="K204" s="23"/>
      <c r="L204" s="23"/>
      <c r="M204" s="33" t="s">
        <v>361</v>
      </c>
      <c r="N204" s="33" t="s">
        <v>359</v>
      </c>
      <c r="O204" s="22"/>
    </row>
    <row r="205" ht="18.6" customHeight="1" spans="1:15">
      <c r="A205" s="22">
        <v>101</v>
      </c>
      <c r="B205" s="22" t="s">
        <v>609</v>
      </c>
      <c r="C205" s="22" t="s">
        <v>589</v>
      </c>
      <c r="D205" s="22" t="s">
        <v>356</v>
      </c>
      <c r="E205" s="22">
        <v>1</v>
      </c>
      <c r="F205" s="22" t="s">
        <v>610</v>
      </c>
      <c r="G205" s="23">
        <f t="shared" ref="G205" si="99">SUM(H205:L206)</f>
        <v>20000</v>
      </c>
      <c r="H205" s="23">
        <v>20000</v>
      </c>
      <c r="I205" s="23"/>
      <c r="J205" s="23"/>
      <c r="K205" s="23"/>
      <c r="L205" s="23"/>
      <c r="M205" s="33" t="s">
        <v>358</v>
      </c>
      <c r="N205" s="33" t="s">
        <v>359</v>
      </c>
      <c r="O205" s="22"/>
    </row>
    <row r="206" ht="18.6" customHeight="1" spans="1:15">
      <c r="A206" s="22"/>
      <c r="B206" s="22"/>
      <c r="C206" s="22"/>
      <c r="D206" s="22"/>
      <c r="E206" s="22"/>
      <c r="F206" s="22"/>
      <c r="G206" s="23"/>
      <c r="H206" s="23"/>
      <c r="I206" s="23"/>
      <c r="J206" s="23"/>
      <c r="K206" s="23"/>
      <c r="L206" s="23"/>
      <c r="M206" s="33" t="s">
        <v>361</v>
      </c>
      <c r="N206" s="33" t="s">
        <v>359</v>
      </c>
      <c r="O206" s="22"/>
    </row>
    <row r="207" ht="18.6" customHeight="1" spans="1:15">
      <c r="A207" s="22">
        <v>102</v>
      </c>
      <c r="B207" s="22" t="s">
        <v>424</v>
      </c>
      <c r="C207" s="22" t="s">
        <v>389</v>
      </c>
      <c r="D207" s="22" t="s">
        <v>390</v>
      </c>
      <c r="E207" s="22">
        <v>15</v>
      </c>
      <c r="F207" s="22" t="s">
        <v>475</v>
      </c>
      <c r="G207" s="23">
        <f t="shared" ref="G207" si="100">SUM(H207:L208)</f>
        <v>1050</v>
      </c>
      <c r="H207" s="23">
        <v>1050</v>
      </c>
      <c r="I207" s="23"/>
      <c r="J207" s="23"/>
      <c r="K207" s="23"/>
      <c r="L207" s="23"/>
      <c r="M207" s="33" t="s">
        <v>358</v>
      </c>
      <c r="N207" s="33" t="s">
        <v>359</v>
      </c>
      <c r="O207" s="22" t="s">
        <v>611</v>
      </c>
    </row>
    <row r="208" ht="18.6" customHeight="1" spans="1:15">
      <c r="A208" s="22"/>
      <c r="B208" s="22"/>
      <c r="C208" s="22"/>
      <c r="D208" s="22"/>
      <c r="E208" s="22"/>
      <c r="F208" s="22"/>
      <c r="G208" s="23"/>
      <c r="H208" s="23"/>
      <c r="I208" s="23"/>
      <c r="J208" s="23"/>
      <c r="K208" s="23"/>
      <c r="L208" s="23"/>
      <c r="M208" s="33" t="s">
        <v>361</v>
      </c>
      <c r="N208" s="33" t="s">
        <v>359</v>
      </c>
      <c r="O208" s="22"/>
    </row>
    <row r="209" ht="18.6" customHeight="1" spans="1:15">
      <c r="A209" s="22">
        <v>103</v>
      </c>
      <c r="B209" s="22" t="s">
        <v>612</v>
      </c>
      <c r="C209" s="22" t="s">
        <v>444</v>
      </c>
      <c r="D209" s="22" t="s">
        <v>407</v>
      </c>
      <c r="E209" s="22">
        <v>1</v>
      </c>
      <c r="F209" s="22" t="s">
        <v>613</v>
      </c>
      <c r="G209" s="23">
        <f t="shared" ref="G209" si="101">SUM(H209:L210)</f>
        <v>360</v>
      </c>
      <c r="H209" s="23">
        <v>360</v>
      </c>
      <c r="I209" s="23"/>
      <c r="J209" s="23"/>
      <c r="K209" s="23"/>
      <c r="L209" s="23"/>
      <c r="M209" s="33" t="s">
        <v>358</v>
      </c>
      <c r="N209" s="33" t="s">
        <v>359</v>
      </c>
      <c r="O209" s="22"/>
    </row>
    <row r="210" ht="18.6" customHeight="1" spans="1:15">
      <c r="A210" s="22"/>
      <c r="B210" s="22"/>
      <c r="C210" s="22"/>
      <c r="D210" s="22"/>
      <c r="E210" s="22"/>
      <c r="F210" s="22"/>
      <c r="G210" s="23"/>
      <c r="H210" s="23"/>
      <c r="I210" s="23"/>
      <c r="J210" s="23"/>
      <c r="K210" s="23"/>
      <c r="L210" s="23"/>
      <c r="M210" s="33" t="s">
        <v>361</v>
      </c>
      <c r="N210" s="33" t="s">
        <v>359</v>
      </c>
      <c r="O210" s="22"/>
    </row>
    <row r="211" ht="18.6" customHeight="1" spans="1:15">
      <c r="A211" s="22">
        <v>104</v>
      </c>
      <c r="B211" s="22" t="s">
        <v>614</v>
      </c>
      <c r="C211" s="22" t="s">
        <v>435</v>
      </c>
      <c r="D211" s="22" t="s">
        <v>356</v>
      </c>
      <c r="E211" s="22">
        <v>1</v>
      </c>
      <c r="F211" s="22" t="s">
        <v>615</v>
      </c>
      <c r="G211" s="23">
        <f t="shared" ref="G211" si="102">SUM(H211:L212)</f>
        <v>7000</v>
      </c>
      <c r="H211" s="23">
        <v>7000</v>
      </c>
      <c r="I211" s="23"/>
      <c r="J211" s="23"/>
      <c r="K211" s="23"/>
      <c r="L211" s="23"/>
      <c r="M211" s="33" t="s">
        <v>358</v>
      </c>
      <c r="N211" s="33" t="s">
        <v>359</v>
      </c>
      <c r="O211" s="22"/>
    </row>
    <row r="212" ht="18.6" customHeight="1" spans="1:15">
      <c r="A212" s="22"/>
      <c r="B212" s="22"/>
      <c r="C212" s="22"/>
      <c r="D212" s="22"/>
      <c r="E212" s="22"/>
      <c r="F212" s="22"/>
      <c r="G212" s="23"/>
      <c r="H212" s="23"/>
      <c r="I212" s="23"/>
      <c r="J212" s="23"/>
      <c r="K212" s="23"/>
      <c r="L212" s="23"/>
      <c r="M212" s="33" t="s">
        <v>361</v>
      </c>
      <c r="N212" s="33" t="s">
        <v>359</v>
      </c>
      <c r="O212" s="22"/>
    </row>
    <row r="213" ht="18.6" customHeight="1" spans="1:15">
      <c r="A213" s="22">
        <v>105</v>
      </c>
      <c r="B213" s="22" t="s">
        <v>497</v>
      </c>
      <c r="C213" s="22" t="s">
        <v>366</v>
      </c>
      <c r="D213" s="22" t="s">
        <v>394</v>
      </c>
      <c r="E213" s="22">
        <v>1</v>
      </c>
      <c r="F213" s="22" t="s">
        <v>497</v>
      </c>
      <c r="G213" s="23">
        <f t="shared" ref="G213" si="103">SUM(H213:L214)</f>
        <v>1500</v>
      </c>
      <c r="H213" s="23">
        <v>1500</v>
      </c>
      <c r="I213" s="23"/>
      <c r="J213" s="23"/>
      <c r="K213" s="23"/>
      <c r="L213" s="23"/>
      <c r="M213" s="33" t="s">
        <v>358</v>
      </c>
      <c r="N213" s="33" t="s">
        <v>359</v>
      </c>
      <c r="O213" s="22"/>
    </row>
    <row r="214" ht="18.6" customHeight="1" spans="1:15">
      <c r="A214" s="22"/>
      <c r="B214" s="22"/>
      <c r="C214" s="22"/>
      <c r="D214" s="22"/>
      <c r="E214" s="22"/>
      <c r="F214" s="22"/>
      <c r="G214" s="23"/>
      <c r="H214" s="23"/>
      <c r="I214" s="23"/>
      <c r="J214" s="23"/>
      <c r="K214" s="23"/>
      <c r="L214" s="23"/>
      <c r="M214" s="33" t="s">
        <v>361</v>
      </c>
      <c r="N214" s="33" t="s">
        <v>359</v>
      </c>
      <c r="O214" s="22"/>
    </row>
    <row r="215" ht="18.6" customHeight="1" spans="1:15">
      <c r="A215" s="22">
        <v>106</v>
      </c>
      <c r="B215" s="22" t="s">
        <v>616</v>
      </c>
      <c r="C215" s="22" t="s">
        <v>403</v>
      </c>
      <c r="D215" s="22" t="s">
        <v>356</v>
      </c>
      <c r="E215" s="22">
        <v>1</v>
      </c>
      <c r="F215" s="22" t="s">
        <v>617</v>
      </c>
      <c r="G215" s="23">
        <f t="shared" ref="G215" si="104">SUM(H215:L216)</f>
        <v>1000</v>
      </c>
      <c r="H215" s="23">
        <v>1000</v>
      </c>
      <c r="I215" s="23"/>
      <c r="J215" s="23"/>
      <c r="K215" s="23"/>
      <c r="L215" s="23"/>
      <c r="M215" s="33" t="s">
        <v>358</v>
      </c>
      <c r="N215" s="33" t="s">
        <v>359</v>
      </c>
      <c r="O215" s="22"/>
    </row>
    <row r="216" ht="18.6" customHeight="1" spans="1:15">
      <c r="A216" s="22"/>
      <c r="B216" s="22"/>
      <c r="C216" s="22"/>
      <c r="D216" s="22"/>
      <c r="E216" s="22"/>
      <c r="F216" s="22"/>
      <c r="G216" s="23"/>
      <c r="H216" s="23"/>
      <c r="I216" s="23"/>
      <c r="J216" s="23"/>
      <c r="K216" s="23"/>
      <c r="L216" s="23"/>
      <c r="M216" s="33" t="s">
        <v>361</v>
      </c>
      <c r="N216" s="33" t="s">
        <v>359</v>
      </c>
      <c r="O216" s="22"/>
    </row>
    <row r="217" ht="18.6" customHeight="1" spans="1:15">
      <c r="A217" s="22">
        <v>107</v>
      </c>
      <c r="B217" s="22" t="s">
        <v>618</v>
      </c>
      <c r="C217" s="22" t="s">
        <v>389</v>
      </c>
      <c r="D217" s="22" t="s">
        <v>441</v>
      </c>
      <c r="E217" s="22">
        <v>30</v>
      </c>
      <c r="F217" s="22" t="s">
        <v>475</v>
      </c>
      <c r="G217" s="23">
        <f t="shared" ref="G217" si="105">SUM(H217:L218)</f>
        <v>510</v>
      </c>
      <c r="H217" s="23">
        <v>510</v>
      </c>
      <c r="I217" s="23"/>
      <c r="J217" s="23"/>
      <c r="K217" s="23"/>
      <c r="L217" s="23"/>
      <c r="M217" s="33" t="s">
        <v>358</v>
      </c>
      <c r="N217" s="33" t="s">
        <v>359</v>
      </c>
      <c r="O217" s="22"/>
    </row>
    <row r="218" ht="18.6" customHeight="1" spans="1:15">
      <c r="A218" s="22"/>
      <c r="B218" s="22"/>
      <c r="C218" s="22"/>
      <c r="D218" s="22"/>
      <c r="E218" s="22"/>
      <c r="F218" s="22"/>
      <c r="G218" s="23"/>
      <c r="H218" s="23"/>
      <c r="I218" s="23"/>
      <c r="J218" s="23"/>
      <c r="K218" s="23"/>
      <c r="L218" s="23"/>
      <c r="M218" s="33" t="s">
        <v>361</v>
      </c>
      <c r="N218" s="33" t="s">
        <v>359</v>
      </c>
      <c r="O218" s="22"/>
    </row>
    <row r="219" ht="18.6" customHeight="1" spans="1:15">
      <c r="A219" s="22">
        <v>108</v>
      </c>
      <c r="B219" s="22" t="s">
        <v>412</v>
      </c>
      <c r="C219" s="22" t="s">
        <v>413</v>
      </c>
      <c r="D219" s="22" t="s">
        <v>394</v>
      </c>
      <c r="E219" s="22">
        <v>10</v>
      </c>
      <c r="F219" s="22" t="s">
        <v>619</v>
      </c>
      <c r="G219" s="23">
        <f t="shared" ref="G219" si="106">SUM(H219:L220)</f>
        <v>50000</v>
      </c>
      <c r="H219" s="23"/>
      <c r="I219" s="23"/>
      <c r="J219" s="23">
        <v>50000</v>
      </c>
      <c r="K219" s="23"/>
      <c r="L219" s="23"/>
      <c r="M219" s="33" t="s">
        <v>358</v>
      </c>
      <c r="N219" s="33" t="s">
        <v>359</v>
      </c>
      <c r="O219" s="22" t="s">
        <v>620</v>
      </c>
    </row>
    <row r="220" ht="18.6" customHeight="1" spans="1:15">
      <c r="A220" s="22"/>
      <c r="B220" s="22"/>
      <c r="C220" s="22"/>
      <c r="D220" s="22"/>
      <c r="E220" s="22"/>
      <c r="F220" s="22"/>
      <c r="G220" s="23"/>
      <c r="H220" s="23"/>
      <c r="I220" s="23"/>
      <c r="J220" s="23"/>
      <c r="K220" s="23"/>
      <c r="L220" s="23"/>
      <c r="M220" s="33" t="s">
        <v>361</v>
      </c>
      <c r="N220" s="33" t="s">
        <v>359</v>
      </c>
      <c r="O220" s="22"/>
    </row>
    <row r="221" ht="18.6" customHeight="1" spans="1:15">
      <c r="A221" s="22">
        <v>109</v>
      </c>
      <c r="B221" s="22" t="s">
        <v>574</v>
      </c>
      <c r="C221" s="22" t="s">
        <v>575</v>
      </c>
      <c r="D221" s="22" t="s">
        <v>394</v>
      </c>
      <c r="E221" s="22">
        <v>3</v>
      </c>
      <c r="F221" s="22" t="s">
        <v>621</v>
      </c>
      <c r="G221" s="23">
        <f t="shared" ref="G221" si="107">SUM(H221:L222)</f>
        <v>19500</v>
      </c>
      <c r="H221" s="23"/>
      <c r="I221" s="23"/>
      <c r="J221" s="23">
        <v>19500</v>
      </c>
      <c r="K221" s="23"/>
      <c r="L221" s="23"/>
      <c r="M221" s="33" t="s">
        <v>358</v>
      </c>
      <c r="N221" s="33" t="s">
        <v>359</v>
      </c>
      <c r="O221" s="22"/>
    </row>
    <row r="222" ht="18.6" customHeight="1" spans="1:15">
      <c r="A222" s="22"/>
      <c r="B222" s="22"/>
      <c r="C222" s="22"/>
      <c r="D222" s="22"/>
      <c r="E222" s="22"/>
      <c r="F222" s="22"/>
      <c r="G222" s="23"/>
      <c r="H222" s="23"/>
      <c r="I222" s="23"/>
      <c r="J222" s="23"/>
      <c r="K222" s="23"/>
      <c r="L222" s="23"/>
      <c r="M222" s="33" t="s">
        <v>361</v>
      </c>
      <c r="N222" s="33" t="s">
        <v>359</v>
      </c>
      <c r="O222" s="22"/>
    </row>
    <row r="223" ht="18.6" customHeight="1" spans="1:15">
      <c r="A223" s="22">
        <v>110</v>
      </c>
      <c r="B223" s="22" t="s">
        <v>537</v>
      </c>
      <c r="C223" s="22" t="s">
        <v>389</v>
      </c>
      <c r="D223" s="22" t="s">
        <v>390</v>
      </c>
      <c r="E223" s="22">
        <v>20</v>
      </c>
      <c r="F223" s="22" t="s">
        <v>622</v>
      </c>
      <c r="G223" s="23">
        <f t="shared" ref="G223" si="108">SUM(H223:L224)</f>
        <v>4400</v>
      </c>
      <c r="H223" s="23"/>
      <c r="I223" s="23"/>
      <c r="J223" s="23">
        <v>4400</v>
      </c>
      <c r="K223" s="23"/>
      <c r="L223" s="23"/>
      <c r="M223" s="33" t="s">
        <v>358</v>
      </c>
      <c r="N223" s="33" t="s">
        <v>359</v>
      </c>
      <c r="O223" s="22"/>
    </row>
    <row r="224" ht="18.6" customHeight="1" spans="1:15">
      <c r="A224" s="22"/>
      <c r="B224" s="22"/>
      <c r="C224" s="22"/>
      <c r="D224" s="22"/>
      <c r="E224" s="22"/>
      <c r="F224" s="22"/>
      <c r="G224" s="23"/>
      <c r="H224" s="23"/>
      <c r="I224" s="23"/>
      <c r="J224" s="23"/>
      <c r="K224" s="23"/>
      <c r="L224" s="23"/>
      <c r="M224" s="33" t="s">
        <v>361</v>
      </c>
      <c r="N224" s="33" t="s">
        <v>359</v>
      </c>
      <c r="O224" s="22"/>
    </row>
    <row r="225" ht="18.6" customHeight="1" spans="1:15">
      <c r="A225" s="22">
        <v>111</v>
      </c>
      <c r="B225" s="22" t="s">
        <v>623</v>
      </c>
      <c r="C225" s="22" t="s">
        <v>522</v>
      </c>
      <c r="D225" s="22" t="s">
        <v>356</v>
      </c>
      <c r="E225" s="22">
        <v>1</v>
      </c>
      <c r="F225" s="22" t="s">
        <v>624</v>
      </c>
      <c r="G225" s="23">
        <f t="shared" ref="G225" si="109">SUM(H225:L226)</f>
        <v>50000</v>
      </c>
      <c r="H225" s="23"/>
      <c r="I225" s="23"/>
      <c r="J225" s="23">
        <v>50000</v>
      </c>
      <c r="K225" s="23"/>
      <c r="L225" s="23"/>
      <c r="M225" s="33" t="s">
        <v>358</v>
      </c>
      <c r="N225" s="33" t="s">
        <v>359</v>
      </c>
      <c r="O225" s="22"/>
    </row>
    <row r="226" ht="18.6" customHeight="1" spans="1:15">
      <c r="A226" s="22"/>
      <c r="B226" s="22"/>
      <c r="C226" s="22"/>
      <c r="D226" s="22"/>
      <c r="E226" s="22"/>
      <c r="F226" s="22"/>
      <c r="G226" s="23"/>
      <c r="H226" s="23"/>
      <c r="I226" s="23"/>
      <c r="J226" s="23"/>
      <c r="K226" s="23"/>
      <c r="L226" s="23"/>
      <c r="M226" s="33" t="s">
        <v>361</v>
      </c>
      <c r="N226" s="33" t="s">
        <v>359</v>
      </c>
      <c r="O226" s="22"/>
    </row>
    <row r="227" ht="18.6" customHeight="1" spans="1:15">
      <c r="A227" s="22">
        <v>112</v>
      </c>
      <c r="B227" s="22" t="s">
        <v>625</v>
      </c>
      <c r="C227" s="22" t="s">
        <v>626</v>
      </c>
      <c r="D227" s="22" t="s">
        <v>356</v>
      </c>
      <c r="E227" s="22">
        <v>1</v>
      </c>
      <c r="F227" s="22" t="s">
        <v>627</v>
      </c>
      <c r="G227" s="23">
        <f t="shared" ref="G227" si="110">SUM(H227:L228)</f>
        <v>8000</v>
      </c>
      <c r="H227" s="23"/>
      <c r="I227" s="23"/>
      <c r="J227" s="23">
        <v>8000</v>
      </c>
      <c r="K227" s="23"/>
      <c r="L227" s="23"/>
      <c r="M227" s="33" t="s">
        <v>358</v>
      </c>
      <c r="N227" s="33" t="s">
        <v>359</v>
      </c>
      <c r="O227" s="22"/>
    </row>
    <row r="228" ht="18.6" customHeight="1" spans="1:15">
      <c r="A228" s="22"/>
      <c r="B228" s="22"/>
      <c r="C228" s="22"/>
      <c r="D228" s="22"/>
      <c r="E228" s="22"/>
      <c r="F228" s="22"/>
      <c r="G228" s="23"/>
      <c r="H228" s="23"/>
      <c r="I228" s="23"/>
      <c r="J228" s="23"/>
      <c r="K228" s="23"/>
      <c r="L228" s="23"/>
      <c r="M228" s="33" t="s">
        <v>361</v>
      </c>
      <c r="N228" s="33" t="s">
        <v>359</v>
      </c>
      <c r="O228" s="22"/>
    </row>
    <row r="229" ht="18.6" customHeight="1" spans="1:15">
      <c r="A229" s="22">
        <v>113</v>
      </c>
      <c r="B229" s="22" t="s">
        <v>424</v>
      </c>
      <c r="C229" s="22" t="s">
        <v>389</v>
      </c>
      <c r="D229" s="22" t="s">
        <v>390</v>
      </c>
      <c r="E229" s="22">
        <v>79</v>
      </c>
      <c r="F229" s="22" t="s">
        <v>628</v>
      </c>
      <c r="G229" s="23">
        <f t="shared" ref="G229" si="111">SUM(H229:L230)</f>
        <v>14220</v>
      </c>
      <c r="H229" s="23">
        <v>14220</v>
      </c>
      <c r="I229" s="23"/>
      <c r="J229" s="23"/>
      <c r="K229" s="23"/>
      <c r="L229" s="23"/>
      <c r="M229" s="33" t="s">
        <v>358</v>
      </c>
      <c r="N229" s="33" t="s">
        <v>359</v>
      </c>
      <c r="O229" s="22" t="s">
        <v>629</v>
      </c>
    </row>
    <row r="230" ht="18.6" customHeight="1" spans="1:15">
      <c r="A230" s="22"/>
      <c r="B230" s="22"/>
      <c r="C230" s="22"/>
      <c r="D230" s="22"/>
      <c r="E230" s="22"/>
      <c r="F230" s="22"/>
      <c r="G230" s="23"/>
      <c r="H230" s="23"/>
      <c r="I230" s="23"/>
      <c r="J230" s="23"/>
      <c r="K230" s="23"/>
      <c r="L230" s="23"/>
      <c r="M230" s="33" t="s">
        <v>361</v>
      </c>
      <c r="N230" s="33" t="s">
        <v>359</v>
      </c>
      <c r="O230" s="22"/>
    </row>
    <row r="231" ht="18.6" customHeight="1" spans="1:15">
      <c r="A231" s="22">
        <v>114</v>
      </c>
      <c r="B231" s="22" t="s">
        <v>399</v>
      </c>
      <c r="C231" s="22" t="s">
        <v>400</v>
      </c>
      <c r="D231" s="22" t="s">
        <v>394</v>
      </c>
      <c r="E231" s="22">
        <v>7</v>
      </c>
      <c r="F231" s="22" t="s">
        <v>630</v>
      </c>
      <c r="G231" s="23">
        <f t="shared" ref="G231" si="112">SUM(H231:L232)</f>
        <v>20993</v>
      </c>
      <c r="H231" s="23">
        <v>20993</v>
      </c>
      <c r="I231" s="23"/>
      <c r="J231" s="23"/>
      <c r="K231" s="23"/>
      <c r="L231" s="23"/>
      <c r="M231" s="33" t="s">
        <v>358</v>
      </c>
      <c r="N231" s="33" t="s">
        <v>359</v>
      </c>
      <c r="O231" s="22"/>
    </row>
    <row r="232" ht="18.6" customHeight="1" spans="1:15">
      <c r="A232" s="22"/>
      <c r="B232" s="22"/>
      <c r="C232" s="22"/>
      <c r="D232" s="22"/>
      <c r="E232" s="22"/>
      <c r="F232" s="22"/>
      <c r="G232" s="23"/>
      <c r="H232" s="23"/>
      <c r="I232" s="23"/>
      <c r="J232" s="23"/>
      <c r="K232" s="23"/>
      <c r="L232" s="23"/>
      <c r="M232" s="33" t="s">
        <v>361</v>
      </c>
      <c r="N232" s="33" t="s">
        <v>359</v>
      </c>
      <c r="O232" s="22"/>
    </row>
    <row r="233" ht="18.6" customHeight="1" spans="1:15">
      <c r="A233" s="22">
        <v>115</v>
      </c>
      <c r="B233" s="22" t="s">
        <v>399</v>
      </c>
      <c r="C233" s="22" t="s">
        <v>400</v>
      </c>
      <c r="D233" s="22" t="s">
        <v>394</v>
      </c>
      <c r="E233" s="22">
        <v>1</v>
      </c>
      <c r="F233" s="22" t="s">
        <v>631</v>
      </c>
      <c r="G233" s="23">
        <f t="shared" ref="G233" si="113">SUM(H233:L234)</f>
        <v>6699</v>
      </c>
      <c r="H233" s="23">
        <v>6699</v>
      </c>
      <c r="I233" s="23"/>
      <c r="J233" s="23"/>
      <c r="K233" s="23"/>
      <c r="L233" s="23"/>
      <c r="M233" s="33" t="s">
        <v>358</v>
      </c>
      <c r="N233" s="33" t="s">
        <v>359</v>
      </c>
      <c r="O233" s="22"/>
    </row>
    <row r="234" ht="18.6" customHeight="1" spans="1:15">
      <c r="A234" s="22"/>
      <c r="B234" s="22"/>
      <c r="C234" s="22"/>
      <c r="D234" s="22"/>
      <c r="E234" s="22"/>
      <c r="F234" s="22"/>
      <c r="G234" s="23"/>
      <c r="H234" s="23"/>
      <c r="I234" s="23"/>
      <c r="J234" s="23"/>
      <c r="K234" s="23"/>
      <c r="L234" s="23"/>
      <c r="M234" s="33" t="s">
        <v>361</v>
      </c>
      <c r="N234" s="33" t="s">
        <v>359</v>
      </c>
      <c r="O234" s="22"/>
    </row>
    <row r="235" ht="18.6" customHeight="1" spans="1:15">
      <c r="A235" s="22">
        <v>116</v>
      </c>
      <c r="B235" s="22" t="s">
        <v>491</v>
      </c>
      <c r="C235" s="22" t="s">
        <v>492</v>
      </c>
      <c r="D235" s="22" t="s">
        <v>407</v>
      </c>
      <c r="E235" s="22">
        <v>6</v>
      </c>
      <c r="F235" s="22" t="s">
        <v>632</v>
      </c>
      <c r="G235" s="23">
        <f t="shared" ref="G235" si="114">SUM(H235:L236)</f>
        <v>4800</v>
      </c>
      <c r="H235" s="23">
        <v>4800</v>
      </c>
      <c r="I235" s="23"/>
      <c r="J235" s="23"/>
      <c r="K235" s="23"/>
      <c r="L235" s="23"/>
      <c r="M235" s="33" t="s">
        <v>358</v>
      </c>
      <c r="N235" s="33" t="s">
        <v>359</v>
      </c>
      <c r="O235" s="22"/>
    </row>
    <row r="236" ht="18.6" customHeight="1" spans="1:15">
      <c r="A236" s="22"/>
      <c r="B236" s="22"/>
      <c r="C236" s="22"/>
      <c r="D236" s="22"/>
      <c r="E236" s="22"/>
      <c r="F236" s="22"/>
      <c r="G236" s="23"/>
      <c r="H236" s="23"/>
      <c r="I236" s="23"/>
      <c r="J236" s="23"/>
      <c r="K236" s="23"/>
      <c r="L236" s="23"/>
      <c r="M236" s="33" t="s">
        <v>361</v>
      </c>
      <c r="N236" s="33" t="s">
        <v>359</v>
      </c>
      <c r="O236" s="22"/>
    </row>
    <row r="237" ht="18.6" customHeight="1" spans="1:15">
      <c r="A237" s="22">
        <v>117</v>
      </c>
      <c r="B237" s="22" t="s">
        <v>633</v>
      </c>
      <c r="C237" s="22" t="s">
        <v>634</v>
      </c>
      <c r="D237" s="22" t="s">
        <v>635</v>
      </c>
      <c r="E237" s="22">
        <v>16.2</v>
      </c>
      <c r="F237" s="22" t="s">
        <v>636</v>
      </c>
      <c r="G237" s="23">
        <f t="shared" ref="G237" si="115">SUM(H237:L238)</f>
        <v>13851</v>
      </c>
      <c r="H237" s="23">
        <v>13851</v>
      </c>
      <c r="I237" s="23"/>
      <c r="J237" s="23"/>
      <c r="K237" s="23"/>
      <c r="L237" s="23"/>
      <c r="M237" s="33" t="s">
        <v>358</v>
      </c>
      <c r="N237" s="33" t="s">
        <v>359</v>
      </c>
      <c r="O237" s="22"/>
    </row>
    <row r="238" ht="18.6" customHeight="1" spans="1:15">
      <c r="A238" s="22"/>
      <c r="B238" s="22"/>
      <c r="C238" s="22"/>
      <c r="D238" s="22"/>
      <c r="E238" s="22"/>
      <c r="F238" s="22"/>
      <c r="G238" s="23"/>
      <c r="H238" s="23"/>
      <c r="I238" s="23"/>
      <c r="J238" s="23"/>
      <c r="K238" s="23"/>
      <c r="L238" s="23"/>
      <c r="M238" s="33" t="s">
        <v>361</v>
      </c>
      <c r="N238" s="33" t="s">
        <v>359</v>
      </c>
      <c r="O238" s="22"/>
    </row>
    <row r="239" ht="18.6" customHeight="1" spans="1:15">
      <c r="A239" s="22">
        <v>118</v>
      </c>
      <c r="B239" s="22" t="s">
        <v>500</v>
      </c>
      <c r="C239" s="22" t="s">
        <v>501</v>
      </c>
      <c r="D239" s="22" t="s">
        <v>394</v>
      </c>
      <c r="E239" s="22">
        <v>3</v>
      </c>
      <c r="F239" s="22" t="s">
        <v>500</v>
      </c>
      <c r="G239" s="23">
        <f t="shared" ref="G239" si="116">SUM(H239:L240)</f>
        <v>4500</v>
      </c>
      <c r="H239" s="23">
        <v>4500</v>
      </c>
      <c r="I239" s="23"/>
      <c r="J239" s="23"/>
      <c r="K239" s="23"/>
      <c r="L239" s="23"/>
      <c r="M239" s="33" t="s">
        <v>358</v>
      </c>
      <c r="N239" s="33" t="s">
        <v>359</v>
      </c>
      <c r="O239" s="22"/>
    </row>
    <row r="240" ht="18.6" customHeight="1" spans="1:15">
      <c r="A240" s="22"/>
      <c r="B240" s="22"/>
      <c r="C240" s="22"/>
      <c r="D240" s="22"/>
      <c r="E240" s="22"/>
      <c r="F240" s="22"/>
      <c r="G240" s="23"/>
      <c r="H240" s="23"/>
      <c r="I240" s="23"/>
      <c r="J240" s="23"/>
      <c r="K240" s="23"/>
      <c r="L240" s="23"/>
      <c r="M240" s="33" t="s">
        <v>361</v>
      </c>
      <c r="N240" s="33" t="s">
        <v>359</v>
      </c>
      <c r="O240" s="22"/>
    </row>
    <row r="241" ht="18.6" customHeight="1" spans="1:15">
      <c r="A241" s="22">
        <v>119</v>
      </c>
      <c r="B241" s="22" t="s">
        <v>515</v>
      </c>
      <c r="C241" s="22" t="s">
        <v>516</v>
      </c>
      <c r="D241" s="22" t="s">
        <v>635</v>
      </c>
      <c r="E241" s="22">
        <v>3.25</v>
      </c>
      <c r="F241" s="22" t="s">
        <v>637</v>
      </c>
      <c r="G241" s="23">
        <f t="shared" ref="G241" si="117">SUM(H241:L242)</f>
        <v>4000</v>
      </c>
      <c r="H241" s="23">
        <v>4000</v>
      </c>
      <c r="I241" s="23"/>
      <c r="J241" s="23"/>
      <c r="K241" s="23"/>
      <c r="L241" s="23"/>
      <c r="M241" s="33" t="s">
        <v>358</v>
      </c>
      <c r="N241" s="33" t="s">
        <v>359</v>
      </c>
      <c r="O241" s="22"/>
    </row>
    <row r="242" ht="18.6" customHeight="1" spans="1:15">
      <c r="A242" s="22"/>
      <c r="B242" s="22"/>
      <c r="C242" s="22"/>
      <c r="D242" s="22"/>
      <c r="E242" s="22"/>
      <c r="F242" s="22"/>
      <c r="G242" s="23"/>
      <c r="H242" s="23"/>
      <c r="I242" s="23"/>
      <c r="J242" s="23"/>
      <c r="K242" s="23"/>
      <c r="L242" s="23"/>
      <c r="M242" s="33" t="s">
        <v>361</v>
      </c>
      <c r="N242" s="33" t="s">
        <v>359</v>
      </c>
      <c r="O242" s="22"/>
    </row>
    <row r="243" ht="18.6" customHeight="1" spans="1:15">
      <c r="A243" s="22">
        <v>120</v>
      </c>
      <c r="B243" s="22" t="s">
        <v>497</v>
      </c>
      <c r="C243" s="22" t="s">
        <v>366</v>
      </c>
      <c r="D243" s="22" t="s">
        <v>394</v>
      </c>
      <c r="E243" s="22">
        <v>1</v>
      </c>
      <c r="F243" s="22" t="s">
        <v>638</v>
      </c>
      <c r="G243" s="23">
        <f t="shared" ref="G243" si="118">SUM(H243:L244)</f>
        <v>1500</v>
      </c>
      <c r="H243" s="23">
        <v>1500</v>
      </c>
      <c r="I243" s="23"/>
      <c r="J243" s="23"/>
      <c r="K243" s="23"/>
      <c r="L243" s="23"/>
      <c r="M243" s="33" t="s">
        <v>358</v>
      </c>
      <c r="N243" s="33" t="s">
        <v>359</v>
      </c>
      <c r="O243" s="22"/>
    </row>
    <row r="244" ht="18.6" customHeight="1" spans="1:15">
      <c r="A244" s="22"/>
      <c r="B244" s="22"/>
      <c r="C244" s="22"/>
      <c r="D244" s="22"/>
      <c r="E244" s="22"/>
      <c r="F244" s="22"/>
      <c r="G244" s="23"/>
      <c r="H244" s="23"/>
      <c r="I244" s="23"/>
      <c r="J244" s="23"/>
      <c r="K244" s="23"/>
      <c r="L244" s="23"/>
      <c r="M244" s="33" t="s">
        <v>361</v>
      </c>
      <c r="N244" s="33" t="s">
        <v>359</v>
      </c>
      <c r="O244" s="22"/>
    </row>
    <row r="245" ht="18.6" customHeight="1" spans="1:15">
      <c r="A245" s="22">
        <v>121</v>
      </c>
      <c r="B245" s="22" t="s">
        <v>639</v>
      </c>
      <c r="C245" s="22" t="s">
        <v>640</v>
      </c>
      <c r="D245" s="22" t="s">
        <v>420</v>
      </c>
      <c r="E245" s="22">
        <v>56</v>
      </c>
      <c r="F245" s="22" t="s">
        <v>641</v>
      </c>
      <c r="G245" s="23">
        <f t="shared" ref="G245" si="119">SUM(H245:L246)</f>
        <v>16800</v>
      </c>
      <c r="H245" s="23">
        <v>16800</v>
      </c>
      <c r="I245" s="23"/>
      <c r="J245" s="23"/>
      <c r="K245" s="23"/>
      <c r="L245" s="23"/>
      <c r="M245" s="33" t="s">
        <v>358</v>
      </c>
      <c r="N245" s="33" t="s">
        <v>359</v>
      </c>
      <c r="O245" s="22"/>
    </row>
    <row r="246" ht="18.6" customHeight="1" spans="1:15">
      <c r="A246" s="22"/>
      <c r="B246" s="22"/>
      <c r="C246" s="22"/>
      <c r="D246" s="22"/>
      <c r="E246" s="22"/>
      <c r="F246" s="22"/>
      <c r="G246" s="23"/>
      <c r="H246" s="23"/>
      <c r="I246" s="23"/>
      <c r="J246" s="23"/>
      <c r="K246" s="23"/>
      <c r="L246" s="23"/>
      <c r="M246" s="33" t="s">
        <v>361</v>
      </c>
      <c r="N246" s="33" t="s">
        <v>359</v>
      </c>
      <c r="O246" s="22"/>
    </row>
    <row r="247" ht="18.6" customHeight="1" spans="1:15">
      <c r="A247" s="22">
        <v>122</v>
      </c>
      <c r="B247" s="22" t="s">
        <v>642</v>
      </c>
      <c r="C247" s="22" t="s">
        <v>498</v>
      </c>
      <c r="D247" s="22" t="s">
        <v>394</v>
      </c>
      <c r="E247" s="22">
        <v>3</v>
      </c>
      <c r="F247" s="22" t="s">
        <v>643</v>
      </c>
      <c r="G247" s="23">
        <f t="shared" ref="G247" si="120">SUM(H247:L248)</f>
        <v>4500</v>
      </c>
      <c r="H247" s="23">
        <v>4500</v>
      </c>
      <c r="I247" s="23"/>
      <c r="J247" s="23"/>
      <c r="K247" s="23"/>
      <c r="L247" s="23"/>
      <c r="M247" s="33" t="s">
        <v>358</v>
      </c>
      <c r="N247" s="33" t="s">
        <v>359</v>
      </c>
      <c r="O247" s="22" t="s">
        <v>644</v>
      </c>
    </row>
    <row r="248" ht="18.6" customHeight="1" spans="1:15">
      <c r="A248" s="22"/>
      <c r="B248" s="22"/>
      <c r="C248" s="22"/>
      <c r="D248" s="22"/>
      <c r="E248" s="22"/>
      <c r="F248" s="22"/>
      <c r="G248" s="23"/>
      <c r="H248" s="23"/>
      <c r="I248" s="23"/>
      <c r="J248" s="23"/>
      <c r="K248" s="23"/>
      <c r="L248" s="23"/>
      <c r="M248" s="33" t="s">
        <v>361</v>
      </c>
      <c r="N248" s="33" t="s">
        <v>359</v>
      </c>
      <c r="O248" s="22"/>
    </row>
    <row r="249" ht="18.6" customHeight="1" spans="1:15">
      <c r="A249" s="22">
        <v>123</v>
      </c>
      <c r="B249" s="22" t="s">
        <v>424</v>
      </c>
      <c r="C249" s="22" t="s">
        <v>389</v>
      </c>
      <c r="D249" s="22" t="s">
        <v>390</v>
      </c>
      <c r="E249" s="22">
        <v>30</v>
      </c>
      <c r="F249" s="22" t="s">
        <v>645</v>
      </c>
      <c r="G249" s="23">
        <f t="shared" ref="G249" si="121">SUM(H249:L250)</f>
        <v>5400</v>
      </c>
      <c r="H249" s="23">
        <v>5400</v>
      </c>
      <c r="I249" s="23"/>
      <c r="J249" s="23"/>
      <c r="K249" s="23"/>
      <c r="L249" s="23"/>
      <c r="M249" s="33" t="s">
        <v>358</v>
      </c>
      <c r="N249" s="33" t="s">
        <v>359</v>
      </c>
      <c r="O249" s="22"/>
    </row>
    <row r="250" ht="18.6" customHeight="1" spans="1:15">
      <c r="A250" s="22"/>
      <c r="B250" s="22"/>
      <c r="C250" s="22"/>
      <c r="D250" s="22"/>
      <c r="E250" s="22"/>
      <c r="F250" s="22"/>
      <c r="G250" s="23"/>
      <c r="H250" s="23"/>
      <c r="I250" s="23"/>
      <c r="J250" s="23"/>
      <c r="K250" s="23"/>
      <c r="L250" s="23"/>
      <c r="M250" s="33" t="s">
        <v>361</v>
      </c>
      <c r="N250" s="33" t="s">
        <v>359</v>
      </c>
      <c r="O250" s="22"/>
    </row>
    <row r="251" ht="18.6" customHeight="1" spans="1:15">
      <c r="A251" s="22">
        <v>124</v>
      </c>
      <c r="B251" s="22" t="s">
        <v>646</v>
      </c>
      <c r="C251" s="22" t="s">
        <v>403</v>
      </c>
      <c r="D251" s="22" t="s">
        <v>407</v>
      </c>
      <c r="E251" s="22">
        <v>13</v>
      </c>
      <c r="F251" s="22" t="s">
        <v>647</v>
      </c>
      <c r="G251" s="23">
        <f t="shared" ref="G251" si="122">SUM(H251:L252)</f>
        <v>5200</v>
      </c>
      <c r="H251" s="23">
        <v>5200</v>
      </c>
      <c r="I251" s="23"/>
      <c r="J251" s="23"/>
      <c r="K251" s="23"/>
      <c r="L251" s="23"/>
      <c r="M251" s="33" t="s">
        <v>358</v>
      </c>
      <c r="N251" s="33" t="s">
        <v>359</v>
      </c>
      <c r="O251" s="22"/>
    </row>
    <row r="252" ht="18.6" customHeight="1" spans="1:15">
      <c r="A252" s="22"/>
      <c r="B252" s="22"/>
      <c r="C252" s="22"/>
      <c r="D252" s="22"/>
      <c r="E252" s="22"/>
      <c r="F252" s="22"/>
      <c r="G252" s="23"/>
      <c r="H252" s="23"/>
      <c r="I252" s="23"/>
      <c r="J252" s="23"/>
      <c r="K252" s="23"/>
      <c r="L252" s="23"/>
      <c r="M252" s="33" t="s">
        <v>361</v>
      </c>
      <c r="N252" s="33" t="s">
        <v>359</v>
      </c>
      <c r="O252" s="22"/>
    </row>
    <row r="253" ht="18.6" customHeight="1" spans="1:15">
      <c r="A253" s="22">
        <v>125</v>
      </c>
      <c r="B253" s="22" t="s">
        <v>648</v>
      </c>
      <c r="C253" s="22" t="s">
        <v>435</v>
      </c>
      <c r="D253" s="22" t="s">
        <v>635</v>
      </c>
      <c r="E253" s="22">
        <v>486</v>
      </c>
      <c r="F253" s="22" t="s">
        <v>649</v>
      </c>
      <c r="G253" s="23">
        <f t="shared" ref="G253" si="123">SUM(H253:L254)</f>
        <v>8748</v>
      </c>
      <c r="H253" s="23">
        <v>8748</v>
      </c>
      <c r="I253" s="23"/>
      <c r="J253" s="23"/>
      <c r="K253" s="23"/>
      <c r="L253" s="23"/>
      <c r="M253" s="33" t="s">
        <v>358</v>
      </c>
      <c r="N253" s="33" t="s">
        <v>359</v>
      </c>
      <c r="O253" s="22"/>
    </row>
    <row r="254" ht="18.6" customHeight="1" spans="1:15">
      <c r="A254" s="22"/>
      <c r="B254" s="22"/>
      <c r="C254" s="22"/>
      <c r="D254" s="22"/>
      <c r="E254" s="22"/>
      <c r="F254" s="22"/>
      <c r="G254" s="23"/>
      <c r="H254" s="23"/>
      <c r="I254" s="23"/>
      <c r="J254" s="23"/>
      <c r="K254" s="23"/>
      <c r="L254" s="23"/>
      <c r="M254" s="33" t="s">
        <v>361</v>
      </c>
      <c r="N254" s="33" t="s">
        <v>359</v>
      </c>
      <c r="O254" s="22"/>
    </row>
    <row r="255" ht="18.6" customHeight="1" spans="1:15">
      <c r="A255" s="22">
        <v>126</v>
      </c>
      <c r="B255" s="22" t="s">
        <v>609</v>
      </c>
      <c r="C255" s="22" t="s">
        <v>650</v>
      </c>
      <c r="D255" s="22" t="s">
        <v>371</v>
      </c>
      <c r="E255" s="22">
        <v>16</v>
      </c>
      <c r="F255" s="22" t="s">
        <v>651</v>
      </c>
      <c r="G255" s="23">
        <f t="shared" ref="G255" si="124">SUM(H255:L256)</f>
        <v>9600</v>
      </c>
      <c r="H255" s="23">
        <v>9600</v>
      </c>
      <c r="I255" s="23"/>
      <c r="J255" s="23"/>
      <c r="K255" s="23"/>
      <c r="L255" s="23"/>
      <c r="M255" s="33" t="s">
        <v>358</v>
      </c>
      <c r="N255" s="33" t="s">
        <v>359</v>
      </c>
      <c r="O255" s="22"/>
    </row>
    <row r="256" ht="18.6" customHeight="1" spans="1:15">
      <c r="A256" s="22"/>
      <c r="B256" s="22"/>
      <c r="C256" s="22"/>
      <c r="D256" s="22"/>
      <c r="E256" s="22"/>
      <c r="F256" s="22"/>
      <c r="G256" s="23"/>
      <c r="H256" s="23"/>
      <c r="I256" s="23"/>
      <c r="J256" s="23"/>
      <c r="K256" s="23"/>
      <c r="L256" s="23"/>
      <c r="M256" s="33" t="s">
        <v>361</v>
      </c>
      <c r="N256" s="33" t="s">
        <v>359</v>
      </c>
      <c r="O256" s="22"/>
    </row>
    <row r="257" ht="18.6" customHeight="1" spans="1:15">
      <c r="A257" s="22">
        <v>127</v>
      </c>
      <c r="B257" s="22" t="s">
        <v>652</v>
      </c>
      <c r="C257" s="22" t="s">
        <v>653</v>
      </c>
      <c r="D257" s="22" t="s">
        <v>407</v>
      </c>
      <c r="E257" s="22">
        <v>4</v>
      </c>
      <c r="F257" s="22" t="s">
        <v>654</v>
      </c>
      <c r="G257" s="23">
        <f t="shared" ref="G257" si="125">SUM(H257:L258)</f>
        <v>800</v>
      </c>
      <c r="H257" s="23">
        <v>800</v>
      </c>
      <c r="I257" s="23"/>
      <c r="J257" s="23"/>
      <c r="K257" s="23"/>
      <c r="L257" s="23"/>
      <c r="M257" s="33" t="s">
        <v>358</v>
      </c>
      <c r="N257" s="33" t="s">
        <v>359</v>
      </c>
      <c r="O257" s="22"/>
    </row>
    <row r="258" ht="18.6" customHeight="1" spans="1:15">
      <c r="A258" s="22"/>
      <c r="B258" s="22"/>
      <c r="C258" s="22"/>
      <c r="D258" s="22"/>
      <c r="E258" s="22"/>
      <c r="F258" s="22"/>
      <c r="G258" s="23"/>
      <c r="H258" s="23"/>
      <c r="I258" s="23"/>
      <c r="J258" s="23"/>
      <c r="K258" s="23"/>
      <c r="L258" s="23"/>
      <c r="M258" s="33" t="s">
        <v>361</v>
      </c>
      <c r="N258" s="33" t="s">
        <v>359</v>
      </c>
      <c r="O258" s="22"/>
    </row>
    <row r="259" ht="18.6" customHeight="1" spans="1:15">
      <c r="A259" s="22">
        <v>128</v>
      </c>
      <c r="B259" s="22" t="s">
        <v>655</v>
      </c>
      <c r="C259" s="22" t="s">
        <v>492</v>
      </c>
      <c r="D259" s="22" t="s">
        <v>407</v>
      </c>
      <c r="E259" s="22">
        <v>3</v>
      </c>
      <c r="F259" s="22" t="s">
        <v>647</v>
      </c>
      <c r="G259" s="23">
        <f t="shared" ref="G259" si="126">SUM(H259:L260)</f>
        <v>6000</v>
      </c>
      <c r="H259" s="23">
        <v>6000</v>
      </c>
      <c r="I259" s="23"/>
      <c r="J259" s="23"/>
      <c r="K259" s="23"/>
      <c r="L259" s="23"/>
      <c r="M259" s="33" t="s">
        <v>358</v>
      </c>
      <c r="N259" s="33" t="s">
        <v>359</v>
      </c>
      <c r="O259" s="22"/>
    </row>
    <row r="260" ht="18.6" customHeight="1" spans="1:15">
      <c r="A260" s="22"/>
      <c r="B260" s="22"/>
      <c r="C260" s="22"/>
      <c r="D260" s="22"/>
      <c r="E260" s="22"/>
      <c r="F260" s="22"/>
      <c r="G260" s="23"/>
      <c r="H260" s="23"/>
      <c r="I260" s="23"/>
      <c r="J260" s="23"/>
      <c r="K260" s="23"/>
      <c r="L260" s="23"/>
      <c r="M260" s="33" t="s">
        <v>361</v>
      </c>
      <c r="N260" s="33" t="s">
        <v>359</v>
      </c>
      <c r="O260" s="22"/>
    </row>
    <row r="261" ht="18.6" customHeight="1" spans="1:15">
      <c r="A261" s="22">
        <v>129</v>
      </c>
      <c r="B261" s="22" t="s">
        <v>656</v>
      </c>
      <c r="C261" s="22" t="s">
        <v>516</v>
      </c>
      <c r="D261" s="22" t="s">
        <v>407</v>
      </c>
      <c r="E261" s="22">
        <v>1</v>
      </c>
      <c r="F261" s="22" t="s">
        <v>637</v>
      </c>
      <c r="G261" s="23">
        <f t="shared" ref="G261" si="127">SUM(H261:L262)</f>
        <v>5000</v>
      </c>
      <c r="H261" s="23">
        <v>5000</v>
      </c>
      <c r="I261" s="23"/>
      <c r="J261" s="23"/>
      <c r="K261" s="23"/>
      <c r="L261" s="23"/>
      <c r="M261" s="33" t="s">
        <v>358</v>
      </c>
      <c r="N261" s="33" t="s">
        <v>359</v>
      </c>
      <c r="O261" s="22"/>
    </row>
    <row r="262" ht="18.6" customHeight="1" spans="1:15">
      <c r="A262" s="22"/>
      <c r="B262" s="22"/>
      <c r="C262" s="22"/>
      <c r="D262" s="22"/>
      <c r="E262" s="22"/>
      <c r="F262" s="22"/>
      <c r="G262" s="23"/>
      <c r="H262" s="23"/>
      <c r="I262" s="23"/>
      <c r="J262" s="23"/>
      <c r="K262" s="23"/>
      <c r="L262" s="23"/>
      <c r="M262" s="33" t="s">
        <v>361</v>
      </c>
      <c r="N262" s="33" t="s">
        <v>359</v>
      </c>
      <c r="O262" s="22"/>
    </row>
    <row r="263" ht="18.6" customHeight="1" spans="1:15">
      <c r="A263" s="22">
        <v>130</v>
      </c>
      <c r="B263" s="22" t="s">
        <v>424</v>
      </c>
      <c r="C263" s="22" t="s">
        <v>389</v>
      </c>
      <c r="D263" s="22" t="s">
        <v>390</v>
      </c>
      <c r="E263" s="22">
        <v>30</v>
      </c>
      <c r="F263" s="22" t="s">
        <v>657</v>
      </c>
      <c r="G263" s="23">
        <f t="shared" ref="G263" si="128">SUM(H263:L264)</f>
        <v>5100</v>
      </c>
      <c r="H263" s="23">
        <v>5100</v>
      </c>
      <c r="I263" s="23"/>
      <c r="J263" s="23"/>
      <c r="K263" s="23"/>
      <c r="L263" s="23"/>
      <c r="M263" s="33" t="s">
        <v>358</v>
      </c>
      <c r="N263" s="33" t="s">
        <v>359</v>
      </c>
      <c r="O263" s="22" t="s">
        <v>658</v>
      </c>
    </row>
    <row r="264" ht="18.6" customHeight="1" spans="1:15">
      <c r="A264" s="22"/>
      <c r="B264" s="22"/>
      <c r="C264" s="22"/>
      <c r="D264" s="22"/>
      <c r="E264" s="22"/>
      <c r="F264" s="22"/>
      <c r="G264" s="23"/>
      <c r="H264" s="23"/>
      <c r="I264" s="23"/>
      <c r="J264" s="23"/>
      <c r="K264" s="23"/>
      <c r="L264" s="23"/>
      <c r="M264" s="33" t="s">
        <v>361</v>
      </c>
      <c r="N264" s="33" t="s">
        <v>359</v>
      </c>
      <c r="O264" s="22"/>
    </row>
    <row r="265" ht="18.6" customHeight="1" spans="1:15">
      <c r="A265" s="22">
        <v>131</v>
      </c>
      <c r="B265" s="22" t="s">
        <v>659</v>
      </c>
      <c r="C265" s="22" t="s">
        <v>450</v>
      </c>
      <c r="D265" s="22" t="s">
        <v>394</v>
      </c>
      <c r="E265" s="22">
        <v>1</v>
      </c>
      <c r="F265" s="22" t="s">
        <v>660</v>
      </c>
      <c r="G265" s="23">
        <f t="shared" ref="G265" si="129">SUM(H265:L266)</f>
        <v>1500</v>
      </c>
      <c r="H265" s="23">
        <v>1500</v>
      </c>
      <c r="I265" s="23"/>
      <c r="J265" s="23"/>
      <c r="K265" s="23"/>
      <c r="L265" s="23"/>
      <c r="M265" s="33" t="s">
        <v>358</v>
      </c>
      <c r="N265" s="33" t="s">
        <v>359</v>
      </c>
      <c r="O265" s="22"/>
    </row>
    <row r="266" ht="18.6" customHeight="1" spans="1:15">
      <c r="A266" s="22"/>
      <c r="B266" s="22"/>
      <c r="C266" s="22"/>
      <c r="D266" s="22"/>
      <c r="E266" s="22"/>
      <c r="F266" s="22"/>
      <c r="G266" s="23"/>
      <c r="H266" s="23"/>
      <c r="I266" s="23"/>
      <c r="J266" s="23"/>
      <c r="K266" s="23"/>
      <c r="L266" s="23"/>
      <c r="M266" s="33" t="s">
        <v>361</v>
      </c>
      <c r="N266" s="33" t="s">
        <v>359</v>
      </c>
      <c r="O266" s="22"/>
    </row>
    <row r="267" ht="18.6" customHeight="1" spans="1:15">
      <c r="A267" s="22">
        <v>132</v>
      </c>
      <c r="B267" s="22" t="s">
        <v>467</v>
      </c>
      <c r="C267" s="22" t="s">
        <v>400</v>
      </c>
      <c r="D267" s="22" t="s">
        <v>394</v>
      </c>
      <c r="E267" s="22">
        <v>1</v>
      </c>
      <c r="F267" s="22" t="s">
        <v>661</v>
      </c>
      <c r="G267" s="23">
        <f t="shared" ref="G267" si="130">SUM(H267:L268)</f>
        <v>2800</v>
      </c>
      <c r="H267" s="23">
        <v>2800</v>
      </c>
      <c r="I267" s="23"/>
      <c r="J267" s="23"/>
      <c r="K267" s="23"/>
      <c r="L267" s="23"/>
      <c r="M267" s="33" t="s">
        <v>358</v>
      </c>
      <c r="N267" s="33" t="s">
        <v>359</v>
      </c>
      <c r="O267" s="22"/>
    </row>
    <row r="268" ht="18.6" customHeight="1" spans="1:15">
      <c r="A268" s="22"/>
      <c r="B268" s="22"/>
      <c r="C268" s="22"/>
      <c r="D268" s="22"/>
      <c r="E268" s="22"/>
      <c r="F268" s="22"/>
      <c r="G268" s="23"/>
      <c r="H268" s="23"/>
      <c r="I268" s="23"/>
      <c r="J268" s="23"/>
      <c r="K268" s="23"/>
      <c r="L268" s="23"/>
      <c r="M268" s="33" t="s">
        <v>361</v>
      </c>
      <c r="N268" s="33" t="s">
        <v>359</v>
      </c>
      <c r="O268" s="22"/>
    </row>
    <row r="269" ht="18.6" customHeight="1" spans="1:15">
      <c r="A269" s="22">
        <v>133</v>
      </c>
      <c r="B269" s="22" t="s">
        <v>467</v>
      </c>
      <c r="C269" s="22" t="s">
        <v>400</v>
      </c>
      <c r="D269" s="22" t="s">
        <v>394</v>
      </c>
      <c r="E269" s="22">
        <v>3</v>
      </c>
      <c r="F269" s="22" t="s">
        <v>662</v>
      </c>
      <c r="G269" s="23">
        <f t="shared" ref="G269" si="131">SUM(H269:L270)</f>
        <v>21000</v>
      </c>
      <c r="H269" s="23">
        <v>21000</v>
      </c>
      <c r="I269" s="23"/>
      <c r="J269" s="23"/>
      <c r="K269" s="23"/>
      <c r="L269" s="23"/>
      <c r="M269" s="33" t="s">
        <v>358</v>
      </c>
      <c r="N269" s="33" t="s">
        <v>359</v>
      </c>
      <c r="O269" s="22"/>
    </row>
    <row r="270" ht="18.6" customHeight="1" spans="1:15">
      <c r="A270" s="22"/>
      <c r="B270" s="22"/>
      <c r="C270" s="22"/>
      <c r="D270" s="22"/>
      <c r="E270" s="22"/>
      <c r="F270" s="22"/>
      <c r="G270" s="23"/>
      <c r="H270" s="23"/>
      <c r="I270" s="23"/>
      <c r="J270" s="23"/>
      <c r="K270" s="23"/>
      <c r="L270" s="23"/>
      <c r="M270" s="33" t="s">
        <v>361</v>
      </c>
      <c r="N270" s="33" t="s">
        <v>359</v>
      </c>
      <c r="O270" s="22"/>
    </row>
    <row r="271" ht="18.6" customHeight="1" spans="1:15">
      <c r="A271" s="22">
        <v>134</v>
      </c>
      <c r="B271" s="22" t="s">
        <v>655</v>
      </c>
      <c r="C271" s="22" t="s">
        <v>663</v>
      </c>
      <c r="D271" s="22" t="s">
        <v>407</v>
      </c>
      <c r="E271" s="22">
        <v>2</v>
      </c>
      <c r="F271" s="22" t="s">
        <v>664</v>
      </c>
      <c r="G271" s="23">
        <f t="shared" ref="G271" si="132">SUM(H271:L272)</f>
        <v>2400</v>
      </c>
      <c r="H271" s="23">
        <v>2400</v>
      </c>
      <c r="I271" s="23"/>
      <c r="J271" s="23"/>
      <c r="K271" s="23"/>
      <c r="L271" s="23"/>
      <c r="M271" s="33" t="s">
        <v>358</v>
      </c>
      <c r="N271" s="33" t="s">
        <v>359</v>
      </c>
      <c r="O271" s="22"/>
    </row>
    <row r="272" ht="18.6" customHeight="1" spans="1:15">
      <c r="A272" s="22"/>
      <c r="B272" s="22"/>
      <c r="C272" s="22"/>
      <c r="D272" s="22"/>
      <c r="E272" s="22"/>
      <c r="F272" s="22"/>
      <c r="G272" s="23"/>
      <c r="H272" s="23"/>
      <c r="I272" s="23"/>
      <c r="J272" s="23"/>
      <c r="K272" s="23"/>
      <c r="L272" s="23"/>
      <c r="M272" s="33" t="s">
        <v>361</v>
      </c>
      <c r="N272" s="33" t="s">
        <v>359</v>
      </c>
      <c r="O272" s="22"/>
    </row>
    <row r="273" ht="18.6" customHeight="1" spans="1:15">
      <c r="A273" s="22">
        <v>135</v>
      </c>
      <c r="B273" s="22" t="s">
        <v>665</v>
      </c>
      <c r="C273" s="22" t="s">
        <v>666</v>
      </c>
      <c r="D273" s="22" t="s">
        <v>356</v>
      </c>
      <c r="E273" s="22">
        <v>1</v>
      </c>
      <c r="F273" s="22" t="s">
        <v>667</v>
      </c>
      <c r="G273" s="23">
        <f t="shared" ref="G273" si="133">SUM(H273:L274)</f>
        <v>8000</v>
      </c>
      <c r="H273" s="23">
        <v>8000</v>
      </c>
      <c r="I273" s="23"/>
      <c r="J273" s="23"/>
      <c r="K273" s="23"/>
      <c r="L273" s="23"/>
      <c r="M273" s="33" t="s">
        <v>358</v>
      </c>
      <c r="N273" s="33" t="s">
        <v>359</v>
      </c>
      <c r="O273" s="22"/>
    </row>
    <row r="274" ht="18.6" customHeight="1" spans="1:15">
      <c r="A274" s="22"/>
      <c r="B274" s="22"/>
      <c r="C274" s="22"/>
      <c r="D274" s="22"/>
      <c r="E274" s="22"/>
      <c r="F274" s="22"/>
      <c r="G274" s="23"/>
      <c r="H274" s="23"/>
      <c r="I274" s="23"/>
      <c r="J274" s="23"/>
      <c r="K274" s="23"/>
      <c r="L274" s="23"/>
      <c r="M274" s="33" t="s">
        <v>361</v>
      </c>
      <c r="N274" s="33" t="s">
        <v>359</v>
      </c>
      <c r="O274" s="22"/>
    </row>
    <row r="275" ht="18.6" customHeight="1" spans="1:15">
      <c r="A275" s="22">
        <v>136</v>
      </c>
      <c r="B275" s="22" t="s">
        <v>668</v>
      </c>
      <c r="C275" s="22" t="s">
        <v>669</v>
      </c>
      <c r="D275" s="22" t="s">
        <v>420</v>
      </c>
      <c r="E275" s="22">
        <v>7</v>
      </c>
      <c r="F275" s="22" t="s">
        <v>670</v>
      </c>
      <c r="G275" s="23">
        <f t="shared" ref="G275" si="134">SUM(H275:L276)</f>
        <v>1470</v>
      </c>
      <c r="H275" s="23">
        <v>1470</v>
      </c>
      <c r="I275" s="23"/>
      <c r="J275" s="23"/>
      <c r="K275" s="23"/>
      <c r="L275" s="23"/>
      <c r="M275" s="33" t="s">
        <v>358</v>
      </c>
      <c r="N275" s="33" t="s">
        <v>359</v>
      </c>
      <c r="O275" s="22"/>
    </row>
    <row r="276" ht="18.6" customHeight="1" spans="1:15">
      <c r="A276" s="22"/>
      <c r="B276" s="22"/>
      <c r="C276" s="22"/>
      <c r="D276" s="22"/>
      <c r="E276" s="22"/>
      <c r="F276" s="22"/>
      <c r="G276" s="23"/>
      <c r="H276" s="23"/>
      <c r="I276" s="23"/>
      <c r="J276" s="23"/>
      <c r="K276" s="23"/>
      <c r="L276" s="23"/>
      <c r="M276" s="33" t="s">
        <v>361</v>
      </c>
      <c r="N276" s="33" t="s">
        <v>359</v>
      </c>
      <c r="O276" s="22"/>
    </row>
    <row r="277" ht="18.6" customHeight="1" spans="1:15">
      <c r="A277" s="22">
        <v>137</v>
      </c>
      <c r="B277" s="22" t="s">
        <v>434</v>
      </c>
      <c r="C277" s="22" t="s">
        <v>435</v>
      </c>
      <c r="D277" s="22" t="s">
        <v>635</v>
      </c>
      <c r="E277" s="22">
        <v>15</v>
      </c>
      <c r="F277" s="22" t="s">
        <v>671</v>
      </c>
      <c r="G277" s="23">
        <f t="shared" ref="G277" si="135">SUM(H277:L278)</f>
        <v>1500</v>
      </c>
      <c r="H277" s="23">
        <v>1500</v>
      </c>
      <c r="I277" s="23"/>
      <c r="J277" s="23"/>
      <c r="K277" s="23"/>
      <c r="L277" s="23"/>
      <c r="M277" s="33" t="s">
        <v>358</v>
      </c>
      <c r="N277" s="33" t="s">
        <v>359</v>
      </c>
      <c r="O277" s="22"/>
    </row>
    <row r="278" ht="18.6" customHeight="1" spans="1:15">
      <c r="A278" s="22"/>
      <c r="B278" s="22"/>
      <c r="C278" s="22"/>
      <c r="D278" s="22"/>
      <c r="E278" s="22"/>
      <c r="F278" s="22"/>
      <c r="G278" s="23"/>
      <c r="H278" s="23"/>
      <c r="I278" s="23"/>
      <c r="J278" s="23"/>
      <c r="K278" s="23"/>
      <c r="L278" s="23"/>
      <c r="M278" s="33" t="s">
        <v>361</v>
      </c>
      <c r="N278" s="33" t="s">
        <v>359</v>
      </c>
      <c r="O278" s="22"/>
    </row>
    <row r="279" ht="18.6" customHeight="1" spans="1:15">
      <c r="A279" s="22">
        <v>138</v>
      </c>
      <c r="B279" s="22" t="s">
        <v>672</v>
      </c>
      <c r="C279" s="22" t="s">
        <v>553</v>
      </c>
      <c r="D279" s="22" t="s">
        <v>407</v>
      </c>
      <c r="E279" s="22">
        <v>8</v>
      </c>
      <c r="F279" s="22" t="s">
        <v>673</v>
      </c>
      <c r="G279" s="23">
        <f t="shared" ref="G279" si="136">SUM(H279:L280)</f>
        <v>2400</v>
      </c>
      <c r="H279" s="23">
        <v>2400</v>
      </c>
      <c r="I279" s="23"/>
      <c r="J279" s="23"/>
      <c r="K279" s="23"/>
      <c r="L279" s="23"/>
      <c r="M279" s="33" t="s">
        <v>358</v>
      </c>
      <c r="N279" s="33" t="s">
        <v>359</v>
      </c>
      <c r="O279" s="22"/>
    </row>
    <row r="280" ht="18.6" customHeight="1" spans="1:15">
      <c r="A280" s="22"/>
      <c r="B280" s="22"/>
      <c r="C280" s="22"/>
      <c r="D280" s="22"/>
      <c r="E280" s="22"/>
      <c r="F280" s="22"/>
      <c r="G280" s="23"/>
      <c r="H280" s="23"/>
      <c r="I280" s="23"/>
      <c r="J280" s="23"/>
      <c r="K280" s="23"/>
      <c r="L280" s="23"/>
      <c r="M280" s="33" t="s">
        <v>361</v>
      </c>
      <c r="N280" s="33" t="s">
        <v>359</v>
      </c>
      <c r="O280" s="22"/>
    </row>
    <row r="281" ht="18.6" customHeight="1" spans="1:15">
      <c r="A281" s="22">
        <v>139</v>
      </c>
      <c r="B281" s="22" t="s">
        <v>438</v>
      </c>
      <c r="C281" s="22" t="s">
        <v>403</v>
      </c>
      <c r="D281" s="22" t="s">
        <v>635</v>
      </c>
      <c r="E281" s="22">
        <v>50</v>
      </c>
      <c r="F281" s="22" t="s">
        <v>674</v>
      </c>
      <c r="G281" s="23">
        <f t="shared" ref="G281" si="137">SUM(H281:L282)</f>
        <v>1750</v>
      </c>
      <c r="H281" s="23">
        <v>1750</v>
      </c>
      <c r="I281" s="23">
        <f t="shared" ref="I281:L281" si="138">SUM(I263:I280)</f>
        <v>0</v>
      </c>
      <c r="J281" s="23">
        <f t="shared" si="138"/>
        <v>0</v>
      </c>
      <c r="K281" s="23">
        <f t="shared" si="138"/>
        <v>0</v>
      </c>
      <c r="L281" s="23">
        <f t="shared" si="138"/>
        <v>0</v>
      </c>
      <c r="M281" s="33" t="s">
        <v>358</v>
      </c>
      <c r="N281" s="33" t="s">
        <v>359</v>
      </c>
      <c r="O281" s="22"/>
    </row>
    <row r="282" ht="18.6" customHeight="1" spans="1:15">
      <c r="A282" s="22"/>
      <c r="B282" s="22"/>
      <c r="C282" s="22"/>
      <c r="D282" s="22"/>
      <c r="E282" s="22"/>
      <c r="F282" s="22"/>
      <c r="G282" s="23"/>
      <c r="H282" s="23"/>
      <c r="I282" s="23"/>
      <c r="J282" s="23"/>
      <c r="K282" s="23"/>
      <c r="L282" s="23"/>
      <c r="M282" s="33" t="s">
        <v>361</v>
      </c>
      <c r="N282" s="33" t="s">
        <v>359</v>
      </c>
      <c r="O282" s="22"/>
    </row>
    <row r="283" ht="18.6" customHeight="1" spans="1:15">
      <c r="A283" s="22">
        <v>140</v>
      </c>
      <c r="B283" s="22" t="s">
        <v>424</v>
      </c>
      <c r="C283" s="22" t="s">
        <v>389</v>
      </c>
      <c r="D283" s="22" t="s">
        <v>390</v>
      </c>
      <c r="E283" s="22">
        <v>50</v>
      </c>
      <c r="F283" s="22" t="s">
        <v>675</v>
      </c>
      <c r="G283" s="23">
        <f t="shared" ref="G283" si="139">SUM(H283:L284)</f>
        <v>8750</v>
      </c>
      <c r="H283" s="23">
        <v>8750</v>
      </c>
      <c r="I283" s="23"/>
      <c r="J283" s="23"/>
      <c r="K283" s="23"/>
      <c r="L283" s="23"/>
      <c r="M283" s="33" t="s">
        <v>358</v>
      </c>
      <c r="N283" s="33" t="s">
        <v>359</v>
      </c>
      <c r="O283" s="22" t="s">
        <v>676</v>
      </c>
    </row>
    <row r="284" ht="18.6" customHeight="1" spans="1:15">
      <c r="A284" s="22"/>
      <c r="B284" s="22"/>
      <c r="C284" s="22"/>
      <c r="D284" s="22"/>
      <c r="E284" s="22"/>
      <c r="F284" s="22"/>
      <c r="G284" s="23"/>
      <c r="H284" s="23"/>
      <c r="I284" s="23"/>
      <c r="J284" s="23"/>
      <c r="K284" s="23"/>
      <c r="L284" s="23"/>
      <c r="M284" s="33" t="s">
        <v>361</v>
      </c>
      <c r="N284" s="33" t="s">
        <v>359</v>
      </c>
      <c r="O284" s="22"/>
    </row>
    <row r="285" ht="18.6" customHeight="1" spans="1:15">
      <c r="A285" s="22">
        <v>141</v>
      </c>
      <c r="B285" s="22" t="s">
        <v>677</v>
      </c>
      <c r="C285" s="22" t="s">
        <v>435</v>
      </c>
      <c r="D285" s="22" t="s">
        <v>407</v>
      </c>
      <c r="E285" s="22">
        <v>1</v>
      </c>
      <c r="F285" s="22" t="s">
        <v>678</v>
      </c>
      <c r="G285" s="23">
        <f t="shared" ref="G285" si="140">SUM(H285:L286)</f>
        <v>300000</v>
      </c>
      <c r="H285" s="23">
        <v>300000</v>
      </c>
      <c r="I285" s="23"/>
      <c r="J285" s="23"/>
      <c r="K285" s="23"/>
      <c r="L285" s="23"/>
      <c r="M285" s="33" t="s">
        <v>358</v>
      </c>
      <c r="N285" s="33" t="s">
        <v>359</v>
      </c>
      <c r="O285" s="22"/>
    </row>
    <row r="286" ht="18.6" customHeight="1" spans="1:15">
      <c r="A286" s="22"/>
      <c r="B286" s="22"/>
      <c r="C286" s="22"/>
      <c r="D286" s="22"/>
      <c r="E286" s="22"/>
      <c r="F286" s="22"/>
      <c r="G286" s="23"/>
      <c r="H286" s="23"/>
      <c r="I286" s="23"/>
      <c r="J286" s="23"/>
      <c r="K286" s="23"/>
      <c r="L286" s="23"/>
      <c r="M286" s="33" t="s">
        <v>361</v>
      </c>
      <c r="N286" s="33" t="s">
        <v>359</v>
      </c>
      <c r="O286" s="22"/>
    </row>
    <row r="287" ht="18.6" customHeight="1" spans="1:15">
      <c r="A287" s="22">
        <v>142</v>
      </c>
      <c r="B287" s="22" t="s">
        <v>679</v>
      </c>
      <c r="C287" s="22" t="s">
        <v>435</v>
      </c>
      <c r="D287" s="22" t="s">
        <v>436</v>
      </c>
      <c r="E287" s="22">
        <v>1000</v>
      </c>
      <c r="F287" s="22" t="s">
        <v>680</v>
      </c>
      <c r="G287" s="23">
        <f t="shared" ref="G287" si="141">SUM(H287:L288)</f>
        <v>230000</v>
      </c>
      <c r="H287" s="23">
        <v>230000</v>
      </c>
      <c r="I287" s="23"/>
      <c r="J287" s="23"/>
      <c r="K287" s="23"/>
      <c r="L287" s="23"/>
      <c r="M287" s="33" t="s">
        <v>358</v>
      </c>
      <c r="N287" s="33" t="s">
        <v>359</v>
      </c>
      <c r="O287" s="22"/>
    </row>
    <row r="288" ht="18.6" customHeight="1" spans="1:15">
      <c r="A288" s="22"/>
      <c r="B288" s="22"/>
      <c r="C288" s="22"/>
      <c r="D288" s="22"/>
      <c r="E288" s="22"/>
      <c r="F288" s="22"/>
      <c r="G288" s="23"/>
      <c r="H288" s="23"/>
      <c r="I288" s="23"/>
      <c r="J288" s="23"/>
      <c r="K288" s="23"/>
      <c r="L288" s="23"/>
      <c r="M288" s="33" t="s">
        <v>361</v>
      </c>
      <c r="N288" s="33" t="s">
        <v>359</v>
      </c>
      <c r="O288" s="22"/>
    </row>
    <row r="289" ht="18.6" customHeight="1" spans="1:15">
      <c r="A289" s="22">
        <v>143</v>
      </c>
      <c r="B289" s="22" t="s">
        <v>681</v>
      </c>
      <c r="C289" s="22" t="s">
        <v>435</v>
      </c>
      <c r="D289" s="22" t="s">
        <v>367</v>
      </c>
      <c r="E289" s="22">
        <v>2</v>
      </c>
      <c r="F289" s="22" t="s">
        <v>678</v>
      </c>
      <c r="G289" s="23">
        <f t="shared" ref="G289" si="142">SUM(H289:L290)</f>
        <v>100000</v>
      </c>
      <c r="H289" s="23">
        <v>100000</v>
      </c>
      <c r="I289" s="23"/>
      <c r="J289" s="23"/>
      <c r="K289" s="23"/>
      <c r="L289" s="23"/>
      <c r="M289" s="33" t="s">
        <v>358</v>
      </c>
      <c r="N289" s="33" t="s">
        <v>359</v>
      </c>
      <c r="O289" s="22"/>
    </row>
    <row r="290" ht="18.6" customHeight="1" spans="1:15">
      <c r="A290" s="22"/>
      <c r="B290" s="22"/>
      <c r="C290" s="22"/>
      <c r="D290" s="22"/>
      <c r="E290" s="22"/>
      <c r="F290" s="22"/>
      <c r="G290" s="23"/>
      <c r="H290" s="23"/>
      <c r="I290" s="23"/>
      <c r="J290" s="23"/>
      <c r="K290" s="23"/>
      <c r="L290" s="23"/>
      <c r="M290" s="33" t="s">
        <v>361</v>
      </c>
      <c r="N290" s="33" t="s">
        <v>359</v>
      </c>
      <c r="O290" s="22"/>
    </row>
    <row r="291" ht="18.6" customHeight="1" spans="1:15">
      <c r="A291" s="22">
        <v>144</v>
      </c>
      <c r="B291" s="22" t="s">
        <v>682</v>
      </c>
      <c r="C291" s="22" t="s">
        <v>435</v>
      </c>
      <c r="D291" s="22" t="s">
        <v>356</v>
      </c>
      <c r="E291" s="22">
        <v>1</v>
      </c>
      <c r="F291" s="22" t="s">
        <v>683</v>
      </c>
      <c r="G291" s="23">
        <f t="shared" ref="G291" si="143">SUM(H291:L292)</f>
        <v>40000</v>
      </c>
      <c r="H291" s="23">
        <v>40000</v>
      </c>
      <c r="I291" s="23"/>
      <c r="J291" s="23"/>
      <c r="K291" s="23"/>
      <c r="L291" s="23"/>
      <c r="M291" s="33" t="s">
        <v>358</v>
      </c>
      <c r="N291" s="33" t="s">
        <v>359</v>
      </c>
      <c r="O291" s="22"/>
    </row>
    <row r="292" ht="18.6" customHeight="1" spans="1:15">
      <c r="A292" s="22"/>
      <c r="B292" s="22"/>
      <c r="C292" s="22"/>
      <c r="D292" s="22"/>
      <c r="E292" s="22"/>
      <c r="F292" s="22"/>
      <c r="G292" s="23"/>
      <c r="H292" s="23"/>
      <c r="I292" s="23"/>
      <c r="J292" s="23"/>
      <c r="K292" s="23"/>
      <c r="L292" s="23"/>
      <c r="M292" s="33" t="s">
        <v>361</v>
      </c>
      <c r="N292" s="33" t="s">
        <v>359</v>
      </c>
      <c r="O292" s="22"/>
    </row>
    <row r="293" ht="18.6" customHeight="1" spans="1:15">
      <c r="A293" s="22">
        <v>145</v>
      </c>
      <c r="B293" s="22" t="s">
        <v>684</v>
      </c>
      <c r="C293" s="22" t="s">
        <v>419</v>
      </c>
      <c r="D293" s="22" t="s">
        <v>371</v>
      </c>
      <c r="E293" s="22">
        <v>300</v>
      </c>
      <c r="F293" s="22" t="s">
        <v>685</v>
      </c>
      <c r="G293" s="23">
        <f t="shared" ref="G293" si="144">SUM(H293:L294)</f>
        <v>60000</v>
      </c>
      <c r="H293" s="23">
        <v>60000</v>
      </c>
      <c r="I293" s="23"/>
      <c r="J293" s="23"/>
      <c r="K293" s="23"/>
      <c r="L293" s="23"/>
      <c r="M293" s="33" t="s">
        <v>358</v>
      </c>
      <c r="N293" s="33" t="s">
        <v>359</v>
      </c>
      <c r="O293" s="22"/>
    </row>
    <row r="294" ht="18.6" customHeight="1" spans="1:15">
      <c r="A294" s="22"/>
      <c r="B294" s="22"/>
      <c r="C294" s="22"/>
      <c r="D294" s="22"/>
      <c r="E294" s="22"/>
      <c r="F294" s="22"/>
      <c r="G294" s="23"/>
      <c r="H294" s="23"/>
      <c r="I294" s="23"/>
      <c r="J294" s="23"/>
      <c r="K294" s="23"/>
      <c r="L294" s="23"/>
      <c r="M294" s="33" t="s">
        <v>361</v>
      </c>
      <c r="N294" s="33" t="s">
        <v>359</v>
      </c>
      <c r="O294" s="22"/>
    </row>
    <row r="295" ht="18.6" customHeight="1" spans="1:15">
      <c r="A295" s="22">
        <v>146</v>
      </c>
      <c r="B295" s="22" t="s">
        <v>686</v>
      </c>
      <c r="C295" s="22" t="s">
        <v>419</v>
      </c>
      <c r="D295" s="22" t="s">
        <v>420</v>
      </c>
      <c r="E295" s="22">
        <v>25</v>
      </c>
      <c r="F295" s="22" t="s">
        <v>687</v>
      </c>
      <c r="G295" s="23">
        <f t="shared" ref="G295" si="145">SUM(H295:L296)</f>
        <v>20000</v>
      </c>
      <c r="H295" s="23">
        <v>20000</v>
      </c>
      <c r="I295" s="23"/>
      <c r="J295" s="23"/>
      <c r="K295" s="23"/>
      <c r="L295" s="23"/>
      <c r="M295" s="33" t="s">
        <v>358</v>
      </c>
      <c r="N295" s="33" t="s">
        <v>359</v>
      </c>
      <c r="O295" s="22"/>
    </row>
    <row r="296" ht="18.6" customHeight="1" spans="1:15">
      <c r="A296" s="22"/>
      <c r="B296" s="22"/>
      <c r="C296" s="22"/>
      <c r="D296" s="22"/>
      <c r="E296" s="22"/>
      <c r="F296" s="22"/>
      <c r="G296" s="23"/>
      <c r="H296" s="23"/>
      <c r="I296" s="23"/>
      <c r="J296" s="23"/>
      <c r="K296" s="23"/>
      <c r="L296" s="23"/>
      <c r="M296" s="33" t="s">
        <v>361</v>
      </c>
      <c r="N296" s="33" t="s">
        <v>359</v>
      </c>
      <c r="O296" s="22"/>
    </row>
    <row r="297" ht="18.6" customHeight="1" spans="1:15">
      <c r="A297" s="22">
        <v>147</v>
      </c>
      <c r="B297" s="22" t="s">
        <v>688</v>
      </c>
      <c r="C297" s="22" t="s">
        <v>589</v>
      </c>
      <c r="D297" s="22" t="s">
        <v>541</v>
      </c>
      <c r="E297" s="22">
        <v>307</v>
      </c>
      <c r="F297" s="22" t="s">
        <v>689</v>
      </c>
      <c r="G297" s="23">
        <f t="shared" ref="G297" si="146">SUM(H297:L298)</f>
        <v>30700</v>
      </c>
      <c r="H297" s="23">
        <v>30700</v>
      </c>
      <c r="I297" s="23"/>
      <c r="J297" s="23"/>
      <c r="K297" s="23"/>
      <c r="L297" s="23"/>
      <c r="M297" s="33" t="s">
        <v>358</v>
      </c>
      <c r="N297" s="33" t="s">
        <v>359</v>
      </c>
      <c r="O297" s="22"/>
    </row>
    <row r="298" ht="18.6" customHeight="1" spans="1:15">
      <c r="A298" s="22"/>
      <c r="B298" s="22"/>
      <c r="C298" s="22"/>
      <c r="D298" s="22"/>
      <c r="E298" s="22"/>
      <c r="F298" s="22"/>
      <c r="G298" s="23"/>
      <c r="H298" s="23"/>
      <c r="I298" s="23"/>
      <c r="J298" s="23"/>
      <c r="K298" s="23"/>
      <c r="L298" s="23"/>
      <c r="M298" s="33" t="s">
        <v>361</v>
      </c>
      <c r="N298" s="33" t="s">
        <v>359</v>
      </c>
      <c r="O298" s="22"/>
    </row>
    <row r="299" ht="18.6" customHeight="1" spans="1:15">
      <c r="A299" s="22">
        <v>148</v>
      </c>
      <c r="B299" s="22" t="s">
        <v>424</v>
      </c>
      <c r="C299" s="22" t="s">
        <v>389</v>
      </c>
      <c r="D299" s="22" t="s">
        <v>390</v>
      </c>
      <c r="E299" s="22">
        <v>50</v>
      </c>
      <c r="F299" s="22" t="s">
        <v>675</v>
      </c>
      <c r="G299" s="23">
        <f t="shared" ref="G299" si="147">SUM(H299:L300)</f>
        <v>9000</v>
      </c>
      <c r="H299" s="23">
        <v>9000</v>
      </c>
      <c r="I299" s="23"/>
      <c r="J299" s="23"/>
      <c r="K299" s="23"/>
      <c r="L299" s="23"/>
      <c r="M299" s="33" t="s">
        <v>358</v>
      </c>
      <c r="N299" s="33" t="s">
        <v>359</v>
      </c>
      <c r="O299" s="22" t="s">
        <v>690</v>
      </c>
    </row>
    <row r="300" ht="18.6" customHeight="1" spans="1:15">
      <c r="A300" s="22"/>
      <c r="B300" s="22"/>
      <c r="C300" s="22"/>
      <c r="D300" s="22"/>
      <c r="E300" s="22"/>
      <c r="F300" s="22"/>
      <c r="G300" s="23"/>
      <c r="H300" s="23"/>
      <c r="I300" s="23"/>
      <c r="J300" s="23"/>
      <c r="K300" s="23"/>
      <c r="L300" s="23"/>
      <c r="M300" s="33" t="s">
        <v>361</v>
      </c>
      <c r="N300" s="33" t="s">
        <v>359</v>
      </c>
      <c r="O300" s="22"/>
    </row>
    <row r="301" ht="18.6" customHeight="1" spans="1:15">
      <c r="A301" s="22">
        <v>149</v>
      </c>
      <c r="B301" s="22" t="s">
        <v>424</v>
      </c>
      <c r="C301" s="22" t="s">
        <v>389</v>
      </c>
      <c r="D301" s="22" t="s">
        <v>390</v>
      </c>
      <c r="E301" s="22">
        <v>69</v>
      </c>
      <c r="F301" s="22" t="s">
        <v>691</v>
      </c>
      <c r="G301" s="23">
        <f t="shared" ref="G301" si="148">SUM(H301:L302)</f>
        <v>13800</v>
      </c>
      <c r="H301" s="23">
        <v>13800</v>
      </c>
      <c r="I301" s="23"/>
      <c r="J301" s="23"/>
      <c r="K301" s="23"/>
      <c r="L301" s="23"/>
      <c r="M301" s="33" t="s">
        <v>358</v>
      </c>
      <c r="N301" s="33" t="s">
        <v>359</v>
      </c>
      <c r="O301" s="22" t="s">
        <v>692</v>
      </c>
    </row>
    <row r="302" ht="18.6" customHeight="1" spans="1:15">
      <c r="A302" s="22"/>
      <c r="B302" s="22"/>
      <c r="C302" s="22"/>
      <c r="D302" s="22"/>
      <c r="E302" s="22"/>
      <c r="F302" s="22"/>
      <c r="G302" s="23"/>
      <c r="H302" s="23"/>
      <c r="I302" s="23"/>
      <c r="J302" s="23"/>
      <c r="K302" s="23"/>
      <c r="L302" s="23"/>
      <c r="M302" s="33" t="s">
        <v>361</v>
      </c>
      <c r="N302" s="33" t="s">
        <v>359</v>
      </c>
      <c r="O302" s="22"/>
    </row>
    <row r="303" ht="18.6" customHeight="1" spans="1:15">
      <c r="A303" s="22">
        <v>150</v>
      </c>
      <c r="B303" s="22" t="s">
        <v>693</v>
      </c>
      <c r="C303" s="22" t="s">
        <v>389</v>
      </c>
      <c r="D303" s="22" t="s">
        <v>441</v>
      </c>
      <c r="E303" s="22">
        <v>144</v>
      </c>
      <c r="F303" s="22" t="s">
        <v>694</v>
      </c>
      <c r="G303" s="23">
        <f t="shared" ref="G303" si="149">SUM(H303:L304)</f>
        <v>2880</v>
      </c>
      <c r="H303" s="23">
        <v>2880</v>
      </c>
      <c r="I303" s="23"/>
      <c r="J303" s="23"/>
      <c r="K303" s="23"/>
      <c r="L303" s="23"/>
      <c r="M303" s="33" t="s">
        <v>358</v>
      </c>
      <c r="N303" s="33" t="s">
        <v>359</v>
      </c>
      <c r="O303" s="22"/>
    </row>
    <row r="304" ht="18.6" customHeight="1" spans="1:15">
      <c r="A304" s="22"/>
      <c r="B304" s="22"/>
      <c r="C304" s="22"/>
      <c r="D304" s="22"/>
      <c r="E304" s="22"/>
      <c r="F304" s="22"/>
      <c r="G304" s="23"/>
      <c r="H304" s="23"/>
      <c r="I304" s="23"/>
      <c r="J304" s="23"/>
      <c r="K304" s="23"/>
      <c r="L304" s="23"/>
      <c r="M304" s="33" t="s">
        <v>361</v>
      </c>
      <c r="N304" s="33" t="s">
        <v>359</v>
      </c>
      <c r="O304" s="22"/>
    </row>
    <row r="305" ht="18.6" customHeight="1" spans="1:15">
      <c r="A305" s="22">
        <v>151</v>
      </c>
      <c r="B305" s="22" t="s">
        <v>695</v>
      </c>
      <c r="C305" s="22" t="s">
        <v>435</v>
      </c>
      <c r="D305" s="22" t="s">
        <v>436</v>
      </c>
      <c r="E305" s="22">
        <v>2240</v>
      </c>
      <c r="F305" s="22" t="s">
        <v>696</v>
      </c>
      <c r="G305" s="23">
        <f t="shared" ref="G305" si="150">SUM(H305:L306)</f>
        <v>22700</v>
      </c>
      <c r="H305" s="23">
        <v>22700</v>
      </c>
      <c r="I305" s="23"/>
      <c r="J305" s="23"/>
      <c r="K305" s="23"/>
      <c r="L305" s="23"/>
      <c r="M305" s="33" t="s">
        <v>358</v>
      </c>
      <c r="N305" s="33" t="s">
        <v>359</v>
      </c>
      <c r="O305" s="22"/>
    </row>
    <row r="306" ht="18.6" customHeight="1" spans="1:15">
      <c r="A306" s="22"/>
      <c r="B306" s="22"/>
      <c r="C306" s="22"/>
      <c r="D306" s="22"/>
      <c r="E306" s="22"/>
      <c r="F306" s="22"/>
      <c r="G306" s="23"/>
      <c r="H306" s="23"/>
      <c r="I306" s="23"/>
      <c r="J306" s="23"/>
      <c r="K306" s="23"/>
      <c r="L306" s="23"/>
      <c r="M306" s="33" t="s">
        <v>361</v>
      </c>
      <c r="N306" s="33" t="s">
        <v>359</v>
      </c>
      <c r="O306" s="22"/>
    </row>
    <row r="307" ht="18.6" customHeight="1" spans="1:15">
      <c r="A307" s="22">
        <v>152</v>
      </c>
      <c r="B307" s="22" t="s">
        <v>697</v>
      </c>
      <c r="C307" s="22" t="s">
        <v>403</v>
      </c>
      <c r="D307" s="22" t="s">
        <v>356</v>
      </c>
      <c r="E307" s="22">
        <v>1</v>
      </c>
      <c r="F307" s="22" t="s">
        <v>698</v>
      </c>
      <c r="G307" s="23">
        <f t="shared" ref="G307" si="151">SUM(H307:L308)</f>
        <v>5000</v>
      </c>
      <c r="H307" s="23">
        <v>5000</v>
      </c>
      <c r="I307" s="23"/>
      <c r="J307" s="23"/>
      <c r="K307" s="23"/>
      <c r="L307" s="23"/>
      <c r="M307" s="33" t="s">
        <v>358</v>
      </c>
      <c r="N307" s="33" t="s">
        <v>359</v>
      </c>
      <c r="O307" s="22"/>
    </row>
    <row r="308" ht="18.6" customHeight="1" spans="1:15">
      <c r="A308" s="22"/>
      <c r="B308" s="22"/>
      <c r="C308" s="22"/>
      <c r="D308" s="22"/>
      <c r="E308" s="22"/>
      <c r="F308" s="22"/>
      <c r="G308" s="23"/>
      <c r="H308" s="23"/>
      <c r="I308" s="23"/>
      <c r="J308" s="23"/>
      <c r="K308" s="23"/>
      <c r="L308" s="23"/>
      <c r="M308" s="33" t="s">
        <v>361</v>
      </c>
      <c r="N308" s="33" t="s">
        <v>359</v>
      </c>
      <c r="O308" s="22"/>
    </row>
    <row r="309" ht="18.6" customHeight="1" spans="1:15">
      <c r="A309" s="22">
        <v>153</v>
      </c>
      <c r="B309" s="22" t="s">
        <v>699</v>
      </c>
      <c r="C309" s="22" t="s">
        <v>663</v>
      </c>
      <c r="D309" s="22" t="s">
        <v>407</v>
      </c>
      <c r="E309" s="22">
        <v>1</v>
      </c>
      <c r="F309" s="22" t="s">
        <v>700</v>
      </c>
      <c r="G309" s="23">
        <f t="shared" ref="G309" si="152">SUM(H309:L310)</f>
        <v>1100</v>
      </c>
      <c r="H309" s="23">
        <v>1100</v>
      </c>
      <c r="I309" s="23"/>
      <c r="J309" s="23"/>
      <c r="K309" s="23"/>
      <c r="L309" s="23"/>
      <c r="M309" s="33" t="s">
        <v>358</v>
      </c>
      <c r="N309" s="33" t="s">
        <v>359</v>
      </c>
      <c r="O309" s="22"/>
    </row>
    <row r="310" ht="18.6" customHeight="1" spans="1:15">
      <c r="A310" s="22"/>
      <c r="B310" s="22"/>
      <c r="C310" s="22"/>
      <c r="D310" s="22"/>
      <c r="E310" s="22"/>
      <c r="F310" s="22"/>
      <c r="G310" s="23"/>
      <c r="H310" s="23"/>
      <c r="I310" s="23"/>
      <c r="J310" s="23"/>
      <c r="K310" s="23"/>
      <c r="L310" s="23"/>
      <c r="M310" s="33" t="s">
        <v>361</v>
      </c>
      <c r="N310" s="33" t="s">
        <v>359</v>
      </c>
      <c r="O310" s="22"/>
    </row>
    <row r="311" ht="18.6" customHeight="1" spans="1:15">
      <c r="A311" s="22">
        <v>154</v>
      </c>
      <c r="B311" s="22" t="s">
        <v>699</v>
      </c>
      <c r="C311" s="22" t="s">
        <v>663</v>
      </c>
      <c r="D311" s="22" t="s">
        <v>407</v>
      </c>
      <c r="E311" s="22">
        <v>1</v>
      </c>
      <c r="F311" s="22" t="s">
        <v>701</v>
      </c>
      <c r="G311" s="23">
        <f t="shared" ref="G311" si="153">SUM(H311:L312)</f>
        <v>850</v>
      </c>
      <c r="H311" s="23">
        <v>850</v>
      </c>
      <c r="I311" s="23"/>
      <c r="J311" s="23"/>
      <c r="K311" s="23"/>
      <c r="L311" s="23"/>
      <c r="M311" s="33" t="s">
        <v>358</v>
      </c>
      <c r="N311" s="33" t="s">
        <v>359</v>
      </c>
      <c r="O311" s="22"/>
    </row>
    <row r="312" ht="18.6" customHeight="1" spans="1:15">
      <c r="A312" s="22"/>
      <c r="B312" s="22"/>
      <c r="C312" s="22"/>
      <c r="D312" s="22"/>
      <c r="E312" s="22"/>
      <c r="F312" s="22"/>
      <c r="G312" s="23"/>
      <c r="H312" s="23"/>
      <c r="I312" s="23"/>
      <c r="J312" s="23"/>
      <c r="K312" s="23"/>
      <c r="L312" s="23"/>
      <c r="M312" s="33" t="s">
        <v>361</v>
      </c>
      <c r="N312" s="33" t="s">
        <v>359</v>
      </c>
      <c r="O312" s="22"/>
    </row>
    <row r="313" ht="18.6" customHeight="1" spans="1:15">
      <c r="A313" s="22">
        <v>155</v>
      </c>
      <c r="B313" s="22" t="s">
        <v>399</v>
      </c>
      <c r="C313" s="22" t="s">
        <v>400</v>
      </c>
      <c r="D313" s="22" t="s">
        <v>394</v>
      </c>
      <c r="E313" s="22">
        <v>1</v>
      </c>
      <c r="F313" s="22" t="s">
        <v>702</v>
      </c>
      <c r="G313" s="23">
        <f t="shared" ref="G313" si="154">SUM(H313:L314)</f>
        <v>3500</v>
      </c>
      <c r="H313" s="23">
        <v>3500</v>
      </c>
      <c r="I313" s="23"/>
      <c r="J313" s="23"/>
      <c r="K313" s="23"/>
      <c r="L313" s="23"/>
      <c r="M313" s="33" t="s">
        <v>358</v>
      </c>
      <c r="N313" s="33" t="s">
        <v>359</v>
      </c>
      <c r="O313" s="22"/>
    </row>
    <row r="314" ht="18.6" customHeight="1" spans="1:15">
      <c r="A314" s="22"/>
      <c r="B314" s="22"/>
      <c r="C314" s="22"/>
      <c r="D314" s="22"/>
      <c r="E314" s="22"/>
      <c r="F314" s="22"/>
      <c r="G314" s="23"/>
      <c r="H314" s="23"/>
      <c r="I314" s="23"/>
      <c r="J314" s="23"/>
      <c r="K314" s="23"/>
      <c r="L314" s="23"/>
      <c r="M314" s="33" t="s">
        <v>361</v>
      </c>
      <c r="N314" s="33" t="s">
        <v>359</v>
      </c>
      <c r="O314" s="22"/>
    </row>
    <row r="315" ht="18.6" customHeight="1" spans="1:15">
      <c r="A315" s="22">
        <v>156</v>
      </c>
      <c r="B315" s="22" t="s">
        <v>500</v>
      </c>
      <c r="C315" s="22" t="s">
        <v>501</v>
      </c>
      <c r="D315" s="22" t="s">
        <v>394</v>
      </c>
      <c r="E315" s="22">
        <v>1</v>
      </c>
      <c r="F315" s="22" t="s">
        <v>703</v>
      </c>
      <c r="G315" s="23">
        <f t="shared" ref="G315" si="155">SUM(H315:L316)</f>
        <v>1000</v>
      </c>
      <c r="H315" s="23">
        <v>1000</v>
      </c>
      <c r="I315" s="23"/>
      <c r="J315" s="23"/>
      <c r="K315" s="23"/>
      <c r="L315" s="23"/>
      <c r="M315" s="33" t="s">
        <v>358</v>
      </c>
      <c r="N315" s="33" t="s">
        <v>359</v>
      </c>
      <c r="O315" s="22"/>
    </row>
    <row r="316" ht="18.6" customHeight="1" spans="1:15">
      <c r="A316" s="22"/>
      <c r="B316" s="22"/>
      <c r="C316" s="22"/>
      <c r="D316" s="22"/>
      <c r="E316" s="22"/>
      <c r="F316" s="22"/>
      <c r="G316" s="23"/>
      <c r="H316" s="23"/>
      <c r="I316" s="23"/>
      <c r="J316" s="23"/>
      <c r="K316" s="23"/>
      <c r="L316" s="23"/>
      <c r="M316" s="33" t="s">
        <v>361</v>
      </c>
      <c r="N316" s="33" t="s">
        <v>359</v>
      </c>
      <c r="O316" s="22"/>
    </row>
    <row r="317" ht="18.6" customHeight="1" spans="1:15">
      <c r="A317" s="22">
        <v>157</v>
      </c>
      <c r="B317" s="22" t="s">
        <v>415</v>
      </c>
      <c r="C317" s="22" t="s">
        <v>416</v>
      </c>
      <c r="D317" s="22" t="s">
        <v>394</v>
      </c>
      <c r="E317" s="22">
        <v>1</v>
      </c>
      <c r="F317" s="22" t="s">
        <v>704</v>
      </c>
      <c r="G317" s="23">
        <f t="shared" ref="G317" si="156">SUM(H317:L318)</f>
        <v>1000</v>
      </c>
      <c r="H317" s="23">
        <v>1000</v>
      </c>
      <c r="I317" s="23"/>
      <c r="J317" s="23"/>
      <c r="K317" s="23"/>
      <c r="L317" s="23"/>
      <c r="M317" s="33" t="s">
        <v>358</v>
      </c>
      <c r="N317" s="33" t="s">
        <v>359</v>
      </c>
      <c r="O317" s="22"/>
    </row>
    <row r="318" ht="18.6" customHeight="1" spans="1:15">
      <c r="A318" s="22"/>
      <c r="B318" s="22"/>
      <c r="C318" s="22"/>
      <c r="D318" s="22"/>
      <c r="E318" s="22"/>
      <c r="F318" s="22"/>
      <c r="G318" s="23"/>
      <c r="H318" s="23"/>
      <c r="I318" s="23"/>
      <c r="J318" s="23"/>
      <c r="K318" s="23"/>
      <c r="L318" s="23"/>
      <c r="M318" s="33" t="s">
        <v>361</v>
      </c>
      <c r="N318" s="33" t="s">
        <v>359</v>
      </c>
      <c r="O318" s="22"/>
    </row>
    <row r="319" ht="18.6" customHeight="1" spans="1:15">
      <c r="A319" s="22">
        <v>158</v>
      </c>
      <c r="B319" s="22" t="s">
        <v>705</v>
      </c>
      <c r="C319" s="22" t="s">
        <v>640</v>
      </c>
      <c r="D319" s="22" t="s">
        <v>420</v>
      </c>
      <c r="E319" s="22">
        <v>6</v>
      </c>
      <c r="F319" s="22" t="s">
        <v>706</v>
      </c>
      <c r="G319" s="23">
        <f t="shared" ref="G319" si="157">SUM(H319:L320)</f>
        <v>1800</v>
      </c>
      <c r="H319" s="23">
        <v>1800</v>
      </c>
      <c r="I319" s="23"/>
      <c r="J319" s="23"/>
      <c r="K319" s="23"/>
      <c r="L319" s="23"/>
      <c r="M319" s="33" t="s">
        <v>358</v>
      </c>
      <c r="N319" s="33" t="s">
        <v>359</v>
      </c>
      <c r="O319" s="22"/>
    </row>
    <row r="320" ht="18.6" customHeight="1" spans="1:15">
      <c r="A320" s="22"/>
      <c r="B320" s="22"/>
      <c r="C320" s="22"/>
      <c r="D320" s="22"/>
      <c r="E320" s="22"/>
      <c r="F320" s="22"/>
      <c r="G320" s="23"/>
      <c r="H320" s="23"/>
      <c r="I320" s="23"/>
      <c r="J320" s="23"/>
      <c r="K320" s="23"/>
      <c r="L320" s="23"/>
      <c r="M320" s="33" t="s">
        <v>361</v>
      </c>
      <c r="N320" s="33" t="s">
        <v>359</v>
      </c>
      <c r="O320" s="22"/>
    </row>
    <row r="321" ht="18.6" customHeight="1" spans="1:15">
      <c r="A321" s="22">
        <v>159</v>
      </c>
      <c r="B321" s="22" t="s">
        <v>707</v>
      </c>
      <c r="C321" s="22" t="s">
        <v>584</v>
      </c>
      <c r="D321" s="22" t="s">
        <v>407</v>
      </c>
      <c r="E321" s="22">
        <v>2</v>
      </c>
      <c r="F321" s="22" t="s">
        <v>708</v>
      </c>
      <c r="G321" s="23">
        <f t="shared" ref="G321" si="158">SUM(H321:L322)</f>
        <v>600</v>
      </c>
      <c r="H321" s="23">
        <v>600</v>
      </c>
      <c r="I321" s="23"/>
      <c r="J321" s="23"/>
      <c r="K321" s="23"/>
      <c r="L321" s="23"/>
      <c r="M321" s="33" t="s">
        <v>358</v>
      </c>
      <c r="N321" s="33" t="s">
        <v>359</v>
      </c>
      <c r="O321" s="22"/>
    </row>
    <row r="322" ht="18.6" customHeight="1" spans="1:15">
      <c r="A322" s="22"/>
      <c r="B322" s="22"/>
      <c r="C322" s="22"/>
      <c r="D322" s="22"/>
      <c r="E322" s="22"/>
      <c r="F322" s="22"/>
      <c r="G322" s="23"/>
      <c r="H322" s="23"/>
      <c r="I322" s="23"/>
      <c r="J322" s="23"/>
      <c r="K322" s="23"/>
      <c r="L322" s="23"/>
      <c r="M322" s="33" t="s">
        <v>361</v>
      </c>
      <c r="N322" s="33" t="s">
        <v>359</v>
      </c>
      <c r="O322" s="22"/>
    </row>
    <row r="323" ht="18.6" customHeight="1" spans="1:15">
      <c r="A323" s="22">
        <v>160</v>
      </c>
      <c r="B323" s="22" t="s">
        <v>709</v>
      </c>
      <c r="C323" s="22" t="s">
        <v>403</v>
      </c>
      <c r="D323" s="22" t="s">
        <v>436</v>
      </c>
      <c r="E323" s="22">
        <v>150</v>
      </c>
      <c r="F323" s="22" t="s">
        <v>710</v>
      </c>
      <c r="G323" s="23">
        <f t="shared" ref="G323" si="159">SUM(H323:L324)</f>
        <v>6000</v>
      </c>
      <c r="H323" s="23">
        <v>6000</v>
      </c>
      <c r="I323" s="23"/>
      <c r="J323" s="23"/>
      <c r="K323" s="23"/>
      <c r="L323" s="23"/>
      <c r="M323" s="33" t="s">
        <v>358</v>
      </c>
      <c r="N323" s="33" t="s">
        <v>359</v>
      </c>
      <c r="O323" s="22"/>
    </row>
    <row r="324" ht="18.6" customHeight="1" spans="1:15">
      <c r="A324" s="22"/>
      <c r="B324" s="22"/>
      <c r="C324" s="22"/>
      <c r="D324" s="22"/>
      <c r="E324" s="22"/>
      <c r="F324" s="22"/>
      <c r="G324" s="23"/>
      <c r="H324" s="23"/>
      <c r="I324" s="23"/>
      <c r="J324" s="23"/>
      <c r="K324" s="23"/>
      <c r="L324" s="23"/>
      <c r="M324" s="33" t="s">
        <v>361</v>
      </c>
      <c r="N324" s="33" t="s">
        <v>359</v>
      </c>
      <c r="O324" s="22"/>
    </row>
    <row r="325" ht="18.6" customHeight="1" spans="1:15">
      <c r="A325" s="22">
        <v>161</v>
      </c>
      <c r="B325" s="22" t="s">
        <v>711</v>
      </c>
      <c r="C325" s="22" t="s">
        <v>435</v>
      </c>
      <c r="D325" s="22" t="s">
        <v>436</v>
      </c>
      <c r="E325" s="22">
        <v>1500</v>
      </c>
      <c r="F325" s="22" t="s">
        <v>712</v>
      </c>
      <c r="G325" s="23">
        <f t="shared" ref="G325" si="160">SUM(H325:L326)</f>
        <v>15000</v>
      </c>
      <c r="H325" s="23">
        <v>15000</v>
      </c>
      <c r="I325" s="23"/>
      <c r="J325" s="23"/>
      <c r="K325" s="23"/>
      <c r="L325" s="23"/>
      <c r="M325" s="33" t="s">
        <v>358</v>
      </c>
      <c r="N325" s="33" t="s">
        <v>359</v>
      </c>
      <c r="O325" s="22"/>
    </row>
    <row r="326" ht="18.6" customHeight="1" spans="1:15">
      <c r="A326" s="22"/>
      <c r="B326" s="22"/>
      <c r="C326" s="22"/>
      <c r="D326" s="22"/>
      <c r="E326" s="22"/>
      <c r="F326" s="22"/>
      <c r="G326" s="23"/>
      <c r="H326" s="23"/>
      <c r="I326" s="23"/>
      <c r="J326" s="23"/>
      <c r="K326" s="23"/>
      <c r="L326" s="23"/>
      <c r="M326" s="33" t="s">
        <v>361</v>
      </c>
      <c r="N326" s="33" t="s">
        <v>359</v>
      </c>
      <c r="O326" s="22"/>
    </row>
    <row r="327" ht="18.6" customHeight="1" spans="1:15">
      <c r="A327" s="22">
        <v>162</v>
      </c>
      <c r="B327" s="22" t="s">
        <v>713</v>
      </c>
      <c r="C327" s="22" t="s">
        <v>435</v>
      </c>
      <c r="D327" s="22" t="s">
        <v>436</v>
      </c>
      <c r="E327" s="22">
        <v>15</v>
      </c>
      <c r="F327" s="22" t="s">
        <v>714</v>
      </c>
      <c r="G327" s="23">
        <f t="shared" ref="G327" si="161">SUM(H327:L328)</f>
        <v>4500</v>
      </c>
      <c r="H327" s="23">
        <v>4500</v>
      </c>
      <c r="I327" s="23"/>
      <c r="J327" s="23"/>
      <c r="K327" s="23"/>
      <c r="L327" s="23"/>
      <c r="M327" s="33" t="s">
        <v>358</v>
      </c>
      <c r="N327" s="33" t="s">
        <v>359</v>
      </c>
      <c r="O327" s="22"/>
    </row>
    <row r="328" ht="18.6" customHeight="1" spans="1:15">
      <c r="A328" s="22"/>
      <c r="B328" s="22"/>
      <c r="C328" s="22"/>
      <c r="D328" s="22"/>
      <c r="E328" s="22"/>
      <c r="F328" s="22"/>
      <c r="G328" s="23"/>
      <c r="H328" s="23"/>
      <c r="I328" s="23"/>
      <c r="J328" s="23"/>
      <c r="K328" s="23"/>
      <c r="L328" s="23"/>
      <c r="M328" s="33" t="s">
        <v>361</v>
      </c>
      <c r="N328" s="33" t="s">
        <v>359</v>
      </c>
      <c r="O328" s="22"/>
    </row>
    <row r="329" ht="18.6" customHeight="1" spans="1:15">
      <c r="A329" s="22">
        <v>163</v>
      </c>
      <c r="B329" s="22" t="s">
        <v>583</v>
      </c>
      <c r="C329" s="22" t="s">
        <v>663</v>
      </c>
      <c r="D329" s="22" t="s">
        <v>407</v>
      </c>
      <c r="E329" s="22">
        <v>1</v>
      </c>
      <c r="F329" s="22" t="s">
        <v>715</v>
      </c>
      <c r="G329" s="23">
        <f t="shared" ref="G329" si="162">SUM(H329:L330)</f>
        <v>1000</v>
      </c>
      <c r="H329" s="23">
        <v>1000</v>
      </c>
      <c r="I329" s="23"/>
      <c r="J329" s="23"/>
      <c r="K329" s="23"/>
      <c r="L329" s="23"/>
      <c r="M329" s="33" t="s">
        <v>358</v>
      </c>
      <c r="N329" s="33" t="s">
        <v>359</v>
      </c>
      <c r="O329" s="22"/>
    </row>
    <row r="330" ht="18.6" customHeight="1" spans="1:15">
      <c r="A330" s="22"/>
      <c r="B330" s="22"/>
      <c r="C330" s="22"/>
      <c r="D330" s="22"/>
      <c r="E330" s="22"/>
      <c r="F330" s="22"/>
      <c r="G330" s="23"/>
      <c r="H330" s="23"/>
      <c r="I330" s="23"/>
      <c r="J330" s="23"/>
      <c r="K330" s="23"/>
      <c r="L330" s="23"/>
      <c r="M330" s="33" t="s">
        <v>361</v>
      </c>
      <c r="N330" s="33" t="s">
        <v>359</v>
      </c>
      <c r="O330" s="22"/>
    </row>
    <row r="331" ht="18.6" customHeight="1" spans="1:15">
      <c r="A331" s="22">
        <v>164</v>
      </c>
      <c r="B331" s="22" t="s">
        <v>424</v>
      </c>
      <c r="C331" s="22" t="s">
        <v>389</v>
      </c>
      <c r="D331" s="22" t="s">
        <v>390</v>
      </c>
      <c r="E331" s="22">
        <v>30</v>
      </c>
      <c r="F331" s="22" t="s">
        <v>716</v>
      </c>
      <c r="G331" s="23">
        <f t="shared" ref="G331" si="163">SUM(H331:L332)</f>
        <v>6000</v>
      </c>
      <c r="H331" s="23">
        <v>6000</v>
      </c>
      <c r="I331" s="23"/>
      <c r="J331" s="23"/>
      <c r="K331" s="23"/>
      <c r="L331" s="23"/>
      <c r="M331" s="33" t="s">
        <v>358</v>
      </c>
      <c r="N331" s="33" t="s">
        <v>359</v>
      </c>
      <c r="O331" s="22" t="s">
        <v>717</v>
      </c>
    </row>
    <row r="332" ht="18.6" customHeight="1" spans="1:15">
      <c r="A332" s="22"/>
      <c r="B332" s="22"/>
      <c r="C332" s="22"/>
      <c r="D332" s="22"/>
      <c r="E332" s="22"/>
      <c r="F332" s="22"/>
      <c r="G332" s="23"/>
      <c r="H332" s="23"/>
      <c r="I332" s="23"/>
      <c r="J332" s="23"/>
      <c r="K332" s="23"/>
      <c r="L332" s="23"/>
      <c r="M332" s="33" t="s">
        <v>361</v>
      </c>
      <c r="N332" s="33" t="s">
        <v>359</v>
      </c>
      <c r="O332" s="22"/>
    </row>
    <row r="333" ht="18.6" customHeight="1" spans="1:15">
      <c r="A333" s="22">
        <v>165</v>
      </c>
      <c r="B333" s="22" t="s">
        <v>415</v>
      </c>
      <c r="C333" s="22" t="s">
        <v>416</v>
      </c>
      <c r="D333" s="22" t="s">
        <v>394</v>
      </c>
      <c r="E333" s="22">
        <v>1</v>
      </c>
      <c r="F333" s="22" t="s">
        <v>718</v>
      </c>
      <c r="G333" s="23">
        <f t="shared" ref="G333" si="164">SUM(H333:L334)</f>
        <v>700</v>
      </c>
      <c r="H333" s="23">
        <v>700</v>
      </c>
      <c r="I333" s="23"/>
      <c r="J333" s="23"/>
      <c r="K333" s="23"/>
      <c r="L333" s="23"/>
      <c r="M333" s="33" t="s">
        <v>358</v>
      </c>
      <c r="N333" s="33" t="s">
        <v>359</v>
      </c>
      <c r="O333" s="22"/>
    </row>
    <row r="334" ht="18.6" customHeight="1" spans="1:15">
      <c r="A334" s="22"/>
      <c r="B334" s="22"/>
      <c r="C334" s="22"/>
      <c r="D334" s="22"/>
      <c r="E334" s="22"/>
      <c r="F334" s="22"/>
      <c r="G334" s="23"/>
      <c r="H334" s="23"/>
      <c r="I334" s="23"/>
      <c r="J334" s="23"/>
      <c r="K334" s="23"/>
      <c r="L334" s="23"/>
      <c r="M334" s="33" t="s">
        <v>361</v>
      </c>
      <c r="N334" s="33" t="s">
        <v>359</v>
      </c>
      <c r="O334" s="22"/>
    </row>
    <row r="335" ht="18.6" customHeight="1" spans="1:15">
      <c r="A335" s="22">
        <v>166</v>
      </c>
      <c r="B335" s="22" t="s">
        <v>719</v>
      </c>
      <c r="C335" s="22" t="s">
        <v>553</v>
      </c>
      <c r="D335" s="22" t="s">
        <v>720</v>
      </c>
      <c r="E335" s="22">
        <v>11</v>
      </c>
      <c r="F335" s="22" t="s">
        <v>721</v>
      </c>
      <c r="G335" s="23">
        <f t="shared" ref="G335" si="165">SUM(H335:L336)</f>
        <v>3850</v>
      </c>
      <c r="H335" s="23">
        <v>3850</v>
      </c>
      <c r="I335" s="23"/>
      <c r="J335" s="23"/>
      <c r="K335" s="23"/>
      <c r="L335" s="23"/>
      <c r="M335" s="33" t="s">
        <v>358</v>
      </c>
      <c r="N335" s="33" t="s">
        <v>359</v>
      </c>
      <c r="O335" s="22"/>
    </row>
    <row r="336" ht="18.6" customHeight="1" spans="1:15">
      <c r="A336" s="22"/>
      <c r="B336" s="22"/>
      <c r="C336" s="22"/>
      <c r="D336" s="22"/>
      <c r="E336" s="22"/>
      <c r="F336" s="22"/>
      <c r="G336" s="23"/>
      <c r="H336" s="23"/>
      <c r="I336" s="23"/>
      <c r="J336" s="23"/>
      <c r="K336" s="23"/>
      <c r="L336" s="23"/>
      <c r="M336" s="33" t="s">
        <v>361</v>
      </c>
      <c r="N336" s="33" t="s">
        <v>359</v>
      </c>
      <c r="O336" s="22"/>
    </row>
    <row r="337" ht="18.6" customHeight="1" spans="1:15">
      <c r="A337" s="22">
        <v>167</v>
      </c>
      <c r="B337" s="22" t="s">
        <v>412</v>
      </c>
      <c r="C337" s="22" t="s">
        <v>413</v>
      </c>
      <c r="D337" s="22" t="s">
        <v>394</v>
      </c>
      <c r="E337" s="22">
        <v>1</v>
      </c>
      <c r="F337" s="22" t="s">
        <v>722</v>
      </c>
      <c r="G337" s="23">
        <f t="shared" ref="G337" si="166">SUM(H337:L338)</f>
        <v>5000</v>
      </c>
      <c r="H337" s="23">
        <v>5000</v>
      </c>
      <c r="I337" s="23"/>
      <c r="J337" s="23"/>
      <c r="K337" s="23"/>
      <c r="L337" s="23"/>
      <c r="M337" s="33" t="s">
        <v>358</v>
      </c>
      <c r="N337" s="33" t="s">
        <v>359</v>
      </c>
      <c r="O337" s="22"/>
    </row>
    <row r="338" ht="18.6" customHeight="1" spans="1:15">
      <c r="A338" s="22"/>
      <c r="B338" s="22"/>
      <c r="C338" s="22"/>
      <c r="D338" s="22"/>
      <c r="E338" s="22"/>
      <c r="F338" s="22"/>
      <c r="G338" s="23"/>
      <c r="H338" s="23"/>
      <c r="I338" s="23"/>
      <c r="J338" s="23"/>
      <c r="K338" s="23"/>
      <c r="L338" s="23"/>
      <c r="M338" s="33" t="s">
        <v>361</v>
      </c>
      <c r="N338" s="33" t="s">
        <v>359</v>
      </c>
      <c r="O338" s="22"/>
    </row>
    <row r="339" ht="18.6" customHeight="1" spans="1:15">
      <c r="A339" s="22">
        <v>168</v>
      </c>
      <c r="B339" s="22" t="s">
        <v>693</v>
      </c>
      <c r="C339" s="22" t="s">
        <v>389</v>
      </c>
      <c r="D339" s="22" t="s">
        <v>441</v>
      </c>
      <c r="E339" s="22">
        <v>50</v>
      </c>
      <c r="F339" s="22" t="s">
        <v>723</v>
      </c>
      <c r="G339" s="23">
        <f t="shared" ref="G339" si="167">SUM(H339:L340)</f>
        <v>1000</v>
      </c>
      <c r="H339" s="23">
        <v>1000</v>
      </c>
      <c r="I339" s="23"/>
      <c r="J339" s="23"/>
      <c r="K339" s="23"/>
      <c r="L339" s="23"/>
      <c r="M339" s="33" t="s">
        <v>358</v>
      </c>
      <c r="N339" s="33" t="s">
        <v>359</v>
      </c>
      <c r="O339" s="22"/>
    </row>
    <row r="340" ht="18.6" customHeight="1" spans="1:15">
      <c r="A340" s="22"/>
      <c r="B340" s="22"/>
      <c r="C340" s="22"/>
      <c r="D340" s="22"/>
      <c r="E340" s="22"/>
      <c r="F340" s="22"/>
      <c r="G340" s="23"/>
      <c r="H340" s="23"/>
      <c r="I340" s="23"/>
      <c r="J340" s="23"/>
      <c r="K340" s="23"/>
      <c r="L340" s="23"/>
      <c r="M340" s="33" t="s">
        <v>361</v>
      </c>
      <c r="N340" s="33" t="s">
        <v>359</v>
      </c>
      <c r="O340" s="22"/>
    </row>
    <row r="341" ht="18.6" customHeight="1" spans="1:15">
      <c r="A341" s="22">
        <v>169</v>
      </c>
      <c r="B341" s="22" t="s">
        <v>724</v>
      </c>
      <c r="C341" s="22" t="s">
        <v>725</v>
      </c>
      <c r="D341" s="22" t="s">
        <v>420</v>
      </c>
      <c r="E341" s="22">
        <v>1020</v>
      </c>
      <c r="F341" s="22" t="s">
        <v>726</v>
      </c>
      <c r="G341" s="23">
        <f t="shared" ref="G341" si="168">SUM(H341:L342)</f>
        <v>122400</v>
      </c>
      <c r="H341" s="23"/>
      <c r="I341" s="23"/>
      <c r="J341" s="23">
        <v>122400</v>
      </c>
      <c r="K341" s="23"/>
      <c r="L341" s="23"/>
      <c r="M341" s="33" t="s">
        <v>358</v>
      </c>
      <c r="N341" s="33" t="s">
        <v>359</v>
      </c>
      <c r="O341" s="22" t="s">
        <v>727</v>
      </c>
    </row>
    <row r="342" ht="18.6" customHeight="1" spans="1:15">
      <c r="A342" s="22"/>
      <c r="B342" s="22"/>
      <c r="C342" s="22"/>
      <c r="D342" s="22"/>
      <c r="E342" s="22"/>
      <c r="F342" s="22"/>
      <c r="G342" s="23"/>
      <c r="H342" s="23"/>
      <c r="I342" s="23"/>
      <c r="J342" s="23"/>
      <c r="K342" s="23"/>
      <c r="L342" s="23"/>
      <c r="M342" s="33" t="s">
        <v>361</v>
      </c>
      <c r="N342" s="33" t="s">
        <v>359</v>
      </c>
      <c r="O342" s="22"/>
    </row>
    <row r="343" ht="18.6" customHeight="1" spans="1:15">
      <c r="A343" s="22">
        <v>170</v>
      </c>
      <c r="B343" s="22" t="s">
        <v>728</v>
      </c>
      <c r="C343" s="22" t="s">
        <v>589</v>
      </c>
      <c r="D343" s="22" t="s">
        <v>407</v>
      </c>
      <c r="E343" s="22">
        <v>1020</v>
      </c>
      <c r="F343" s="22" t="s">
        <v>729</v>
      </c>
      <c r="G343" s="23">
        <f t="shared" ref="G343" si="169">SUM(H343:L344)</f>
        <v>61200</v>
      </c>
      <c r="H343" s="23"/>
      <c r="I343" s="23"/>
      <c r="J343" s="23">
        <v>61200</v>
      </c>
      <c r="K343" s="23"/>
      <c r="L343" s="23"/>
      <c r="M343" s="33" t="s">
        <v>358</v>
      </c>
      <c r="N343" s="33" t="s">
        <v>359</v>
      </c>
      <c r="O343" s="22"/>
    </row>
    <row r="344" ht="18.6" customHeight="1" spans="1:15">
      <c r="A344" s="22"/>
      <c r="B344" s="22"/>
      <c r="C344" s="22"/>
      <c r="D344" s="22"/>
      <c r="E344" s="22"/>
      <c r="F344" s="22"/>
      <c r="G344" s="23"/>
      <c r="H344" s="23"/>
      <c r="I344" s="23"/>
      <c r="J344" s="23"/>
      <c r="K344" s="23"/>
      <c r="L344" s="23"/>
      <c r="M344" s="33" t="s">
        <v>361</v>
      </c>
      <c r="N344" s="33" t="s">
        <v>359</v>
      </c>
      <c r="O344" s="22"/>
    </row>
    <row r="345" ht="18.6" customHeight="1" spans="1:15">
      <c r="A345" s="22">
        <v>171</v>
      </c>
      <c r="B345" s="22" t="s">
        <v>730</v>
      </c>
      <c r="C345" s="22" t="s">
        <v>731</v>
      </c>
      <c r="D345" s="22" t="s">
        <v>420</v>
      </c>
      <c r="E345" s="22">
        <v>480</v>
      </c>
      <c r="F345" s="22" t="s">
        <v>732</v>
      </c>
      <c r="G345" s="23">
        <f t="shared" ref="G345" si="170">SUM(H345:L346)</f>
        <v>288000</v>
      </c>
      <c r="H345" s="23"/>
      <c r="I345" s="23"/>
      <c r="J345" s="23">
        <v>288000</v>
      </c>
      <c r="K345" s="23"/>
      <c r="L345" s="23"/>
      <c r="M345" s="33" t="s">
        <v>358</v>
      </c>
      <c r="N345" s="33" t="s">
        <v>359</v>
      </c>
      <c r="O345" s="22"/>
    </row>
    <row r="346" ht="18.6" customHeight="1" spans="1:15">
      <c r="A346" s="22"/>
      <c r="B346" s="22"/>
      <c r="C346" s="22"/>
      <c r="D346" s="22"/>
      <c r="E346" s="22"/>
      <c r="F346" s="22"/>
      <c r="G346" s="23"/>
      <c r="H346" s="23"/>
      <c r="I346" s="23"/>
      <c r="J346" s="23"/>
      <c r="K346" s="23"/>
      <c r="L346" s="23"/>
      <c r="M346" s="33" t="s">
        <v>361</v>
      </c>
      <c r="N346" s="33" t="s">
        <v>359</v>
      </c>
      <c r="O346" s="22"/>
    </row>
    <row r="347" ht="18.6" customHeight="1" spans="1:15">
      <c r="A347" s="22">
        <v>172</v>
      </c>
      <c r="B347" s="22" t="s">
        <v>733</v>
      </c>
      <c r="C347" s="22" t="s">
        <v>734</v>
      </c>
      <c r="D347" s="22" t="s">
        <v>407</v>
      </c>
      <c r="E347" s="22">
        <v>200</v>
      </c>
      <c r="F347" s="22" t="s">
        <v>735</v>
      </c>
      <c r="G347" s="23">
        <f t="shared" ref="G347" si="171">SUM(H347:L348)</f>
        <v>4000</v>
      </c>
      <c r="H347" s="23"/>
      <c r="I347" s="23"/>
      <c r="J347" s="23">
        <v>4000</v>
      </c>
      <c r="K347" s="23"/>
      <c r="L347" s="23"/>
      <c r="M347" s="33" t="s">
        <v>358</v>
      </c>
      <c r="N347" s="33" t="s">
        <v>359</v>
      </c>
      <c r="O347" s="22"/>
    </row>
    <row r="348" ht="18.6" customHeight="1" spans="1:15">
      <c r="A348" s="22"/>
      <c r="B348" s="22"/>
      <c r="C348" s="22"/>
      <c r="D348" s="22"/>
      <c r="E348" s="22"/>
      <c r="F348" s="22"/>
      <c r="G348" s="23"/>
      <c r="H348" s="23"/>
      <c r="I348" s="23"/>
      <c r="J348" s="23"/>
      <c r="K348" s="23"/>
      <c r="L348" s="23"/>
      <c r="M348" s="33" t="s">
        <v>361</v>
      </c>
      <c r="N348" s="33" t="s">
        <v>359</v>
      </c>
      <c r="O348" s="22"/>
    </row>
    <row r="349" ht="18.6" customHeight="1" spans="1:15">
      <c r="A349" s="22">
        <v>173</v>
      </c>
      <c r="B349" s="22" t="s">
        <v>424</v>
      </c>
      <c r="C349" s="22" t="s">
        <v>389</v>
      </c>
      <c r="D349" s="22" t="s">
        <v>390</v>
      </c>
      <c r="E349" s="22">
        <v>70</v>
      </c>
      <c r="F349" s="22" t="s">
        <v>736</v>
      </c>
      <c r="G349" s="23">
        <f t="shared" ref="G349" si="172">SUM(H349:L350)</f>
        <v>12600</v>
      </c>
      <c r="H349" s="23"/>
      <c r="I349" s="23"/>
      <c r="J349" s="23">
        <v>12600</v>
      </c>
      <c r="K349" s="23"/>
      <c r="L349" s="23"/>
      <c r="M349" s="33" t="s">
        <v>358</v>
      </c>
      <c r="N349" s="33" t="s">
        <v>359</v>
      </c>
      <c r="O349" s="22"/>
    </row>
    <row r="350" ht="18.6" customHeight="1" spans="1:15">
      <c r="A350" s="22"/>
      <c r="B350" s="22"/>
      <c r="C350" s="22"/>
      <c r="D350" s="22"/>
      <c r="E350" s="22"/>
      <c r="F350" s="22"/>
      <c r="G350" s="23"/>
      <c r="H350" s="23"/>
      <c r="I350" s="23"/>
      <c r="J350" s="23"/>
      <c r="K350" s="23"/>
      <c r="L350" s="23"/>
      <c r="M350" s="33" t="s">
        <v>361</v>
      </c>
      <c r="N350" s="33" t="s">
        <v>359</v>
      </c>
      <c r="O350" s="22"/>
    </row>
    <row r="351" ht="18.6" customHeight="1" spans="1:15">
      <c r="A351" s="22">
        <v>174</v>
      </c>
      <c r="B351" s="22" t="s">
        <v>434</v>
      </c>
      <c r="C351" s="22" t="s">
        <v>435</v>
      </c>
      <c r="D351" s="22" t="s">
        <v>356</v>
      </c>
      <c r="E351" s="22">
        <v>1</v>
      </c>
      <c r="F351" s="22" t="s">
        <v>737</v>
      </c>
      <c r="G351" s="23">
        <f t="shared" ref="G351" si="173">SUM(H351:L352)</f>
        <v>20000</v>
      </c>
      <c r="H351" s="23"/>
      <c r="I351" s="23"/>
      <c r="J351" s="23">
        <v>20000</v>
      </c>
      <c r="K351" s="23"/>
      <c r="L351" s="23"/>
      <c r="M351" s="33" t="s">
        <v>358</v>
      </c>
      <c r="N351" s="33" t="s">
        <v>359</v>
      </c>
      <c r="O351" s="22"/>
    </row>
    <row r="352" ht="18.6" customHeight="1" spans="1:15">
      <c r="A352" s="22"/>
      <c r="B352" s="22"/>
      <c r="C352" s="22"/>
      <c r="D352" s="22"/>
      <c r="E352" s="22"/>
      <c r="F352" s="22"/>
      <c r="G352" s="23"/>
      <c r="H352" s="23"/>
      <c r="I352" s="23"/>
      <c r="J352" s="23"/>
      <c r="K352" s="23"/>
      <c r="L352" s="23"/>
      <c r="M352" s="33" t="s">
        <v>361</v>
      </c>
      <c r="N352" s="33" t="s">
        <v>359</v>
      </c>
      <c r="O352" s="22"/>
    </row>
    <row r="353" ht="18.6" customHeight="1" spans="1:15">
      <c r="A353" s="22">
        <v>175</v>
      </c>
      <c r="B353" s="22" t="s">
        <v>438</v>
      </c>
      <c r="C353" s="22" t="s">
        <v>403</v>
      </c>
      <c r="D353" s="22" t="s">
        <v>356</v>
      </c>
      <c r="E353" s="22">
        <v>2</v>
      </c>
      <c r="F353" s="22" t="s">
        <v>738</v>
      </c>
      <c r="G353" s="23">
        <f t="shared" ref="G353" si="174">SUM(H353:L354)</f>
        <v>250000</v>
      </c>
      <c r="H353" s="23"/>
      <c r="I353" s="23"/>
      <c r="J353" s="23">
        <v>250000</v>
      </c>
      <c r="K353" s="23"/>
      <c r="L353" s="23"/>
      <c r="M353" s="33" t="s">
        <v>358</v>
      </c>
      <c r="N353" s="33" t="s">
        <v>359</v>
      </c>
      <c r="O353" s="22"/>
    </row>
    <row r="354" ht="18.6" customHeight="1" spans="1:15">
      <c r="A354" s="22"/>
      <c r="B354" s="22"/>
      <c r="C354" s="22"/>
      <c r="D354" s="22"/>
      <c r="E354" s="22"/>
      <c r="F354" s="22"/>
      <c r="G354" s="23"/>
      <c r="H354" s="23"/>
      <c r="I354" s="23"/>
      <c r="J354" s="23"/>
      <c r="K354" s="23"/>
      <c r="L354" s="23"/>
      <c r="M354" s="33" t="s">
        <v>361</v>
      </c>
      <c r="N354" s="33" t="s">
        <v>359</v>
      </c>
      <c r="O354" s="22"/>
    </row>
    <row r="355" ht="18.6" customHeight="1" spans="1:15">
      <c r="A355" s="22">
        <v>176</v>
      </c>
      <c r="B355" s="22" t="s">
        <v>529</v>
      </c>
      <c r="C355" s="22" t="s">
        <v>374</v>
      </c>
      <c r="D355" s="22" t="s">
        <v>356</v>
      </c>
      <c r="E355" s="22">
        <v>3</v>
      </c>
      <c r="F355" s="22" t="s">
        <v>739</v>
      </c>
      <c r="G355" s="23">
        <f t="shared" ref="G355" si="175">SUM(H355:L356)</f>
        <v>20000</v>
      </c>
      <c r="H355" s="23"/>
      <c r="I355" s="23"/>
      <c r="J355" s="23">
        <v>20000</v>
      </c>
      <c r="K355" s="23"/>
      <c r="L355" s="23"/>
      <c r="M355" s="33" t="s">
        <v>358</v>
      </c>
      <c r="N355" s="33" t="s">
        <v>359</v>
      </c>
      <c r="O355" s="22"/>
    </row>
    <row r="356" ht="18.6" customHeight="1" spans="1:15">
      <c r="A356" s="22"/>
      <c r="B356" s="22"/>
      <c r="C356" s="22"/>
      <c r="D356" s="22"/>
      <c r="E356" s="22"/>
      <c r="F356" s="22"/>
      <c r="G356" s="23"/>
      <c r="H356" s="23"/>
      <c r="I356" s="23"/>
      <c r="J356" s="23"/>
      <c r="K356" s="23"/>
      <c r="L356" s="23"/>
      <c r="M356" s="33" t="s">
        <v>361</v>
      </c>
      <c r="N356" s="33" t="s">
        <v>359</v>
      </c>
      <c r="O356" s="22"/>
    </row>
    <row r="357" ht="18.6" customHeight="1" spans="1:15">
      <c r="A357" s="22">
        <v>177</v>
      </c>
      <c r="B357" s="22" t="s">
        <v>418</v>
      </c>
      <c r="C357" s="22" t="s">
        <v>419</v>
      </c>
      <c r="D357" s="22" t="s">
        <v>420</v>
      </c>
      <c r="E357" s="22">
        <v>30</v>
      </c>
      <c r="F357" s="22" t="s">
        <v>740</v>
      </c>
      <c r="G357" s="23">
        <f t="shared" ref="G357" si="176">SUM(H357:L358)</f>
        <v>25000</v>
      </c>
      <c r="H357" s="23"/>
      <c r="I357" s="23"/>
      <c r="J357" s="23">
        <v>25000</v>
      </c>
      <c r="K357" s="23"/>
      <c r="L357" s="23"/>
      <c r="M357" s="33" t="s">
        <v>358</v>
      </c>
      <c r="N357" s="33" t="s">
        <v>359</v>
      </c>
      <c r="O357" s="22"/>
    </row>
    <row r="358" ht="18.6" customHeight="1" spans="1:15">
      <c r="A358" s="22"/>
      <c r="B358" s="22"/>
      <c r="C358" s="22"/>
      <c r="D358" s="22"/>
      <c r="E358" s="22"/>
      <c r="F358" s="22"/>
      <c r="G358" s="23"/>
      <c r="H358" s="23"/>
      <c r="I358" s="23"/>
      <c r="J358" s="23"/>
      <c r="K358" s="23"/>
      <c r="L358" s="23"/>
      <c r="M358" s="33" t="s">
        <v>361</v>
      </c>
      <c r="N358" s="33" t="s">
        <v>359</v>
      </c>
      <c r="O358" s="22"/>
    </row>
    <row r="359" ht="18.6" customHeight="1" spans="1:15">
      <c r="A359" s="22">
        <v>178</v>
      </c>
      <c r="B359" s="22" t="s">
        <v>741</v>
      </c>
      <c r="C359" s="22" t="s">
        <v>742</v>
      </c>
      <c r="D359" s="22" t="s">
        <v>356</v>
      </c>
      <c r="E359" s="22">
        <v>1</v>
      </c>
      <c r="F359" s="22" t="s">
        <v>743</v>
      </c>
      <c r="G359" s="23">
        <f t="shared" ref="G359" si="177">SUM(H359:L360)</f>
        <v>4000</v>
      </c>
      <c r="H359" s="23"/>
      <c r="I359" s="23"/>
      <c r="J359" s="23">
        <v>4000</v>
      </c>
      <c r="K359" s="23"/>
      <c r="L359" s="23"/>
      <c r="M359" s="33" t="s">
        <v>358</v>
      </c>
      <c r="N359" s="33" t="s">
        <v>359</v>
      </c>
      <c r="O359" s="22"/>
    </row>
    <row r="360" ht="18.6" customHeight="1" spans="1:15">
      <c r="A360" s="22"/>
      <c r="B360" s="22"/>
      <c r="C360" s="22"/>
      <c r="D360" s="22"/>
      <c r="E360" s="22"/>
      <c r="F360" s="22"/>
      <c r="G360" s="23"/>
      <c r="H360" s="23"/>
      <c r="I360" s="23"/>
      <c r="J360" s="23"/>
      <c r="K360" s="23"/>
      <c r="L360" s="23"/>
      <c r="M360" s="33" t="s">
        <v>361</v>
      </c>
      <c r="N360" s="33" t="s">
        <v>359</v>
      </c>
      <c r="O360" s="22"/>
    </row>
    <row r="361" ht="18.6" customHeight="1" spans="1:15">
      <c r="A361" s="22">
        <v>179</v>
      </c>
      <c r="B361" s="22" t="s">
        <v>744</v>
      </c>
      <c r="C361" s="22" t="s">
        <v>745</v>
      </c>
      <c r="D361" s="22" t="s">
        <v>356</v>
      </c>
      <c r="E361" s="22">
        <v>1</v>
      </c>
      <c r="F361" s="22" t="s">
        <v>746</v>
      </c>
      <c r="G361" s="23">
        <f t="shared" ref="G361" si="178">SUM(H361:L362)</f>
        <v>1000</v>
      </c>
      <c r="H361" s="23"/>
      <c r="I361" s="23"/>
      <c r="J361" s="23">
        <v>1000</v>
      </c>
      <c r="K361" s="23"/>
      <c r="L361" s="23"/>
      <c r="M361" s="33" t="s">
        <v>358</v>
      </c>
      <c r="N361" s="33" t="s">
        <v>359</v>
      </c>
      <c r="O361" s="22"/>
    </row>
    <row r="362" ht="18.6" customHeight="1" spans="1:15">
      <c r="A362" s="22"/>
      <c r="B362" s="22"/>
      <c r="C362" s="22"/>
      <c r="D362" s="22"/>
      <c r="E362" s="22"/>
      <c r="F362" s="22"/>
      <c r="G362" s="23"/>
      <c r="H362" s="23"/>
      <c r="I362" s="23"/>
      <c r="J362" s="23"/>
      <c r="K362" s="23"/>
      <c r="L362" s="23"/>
      <c r="M362" s="33" t="s">
        <v>361</v>
      </c>
      <c r="N362" s="33" t="s">
        <v>359</v>
      </c>
      <c r="O362" s="22"/>
    </row>
    <row r="363" ht="18.6" customHeight="1" spans="1:15">
      <c r="A363" s="22">
        <v>180</v>
      </c>
      <c r="B363" s="22" t="s">
        <v>747</v>
      </c>
      <c r="C363" s="22" t="s">
        <v>626</v>
      </c>
      <c r="D363" s="22" t="s">
        <v>356</v>
      </c>
      <c r="E363" s="22">
        <v>1</v>
      </c>
      <c r="F363" s="22" t="s">
        <v>627</v>
      </c>
      <c r="G363" s="23">
        <f t="shared" ref="G363" si="179">SUM(H363:L364)</f>
        <v>50000</v>
      </c>
      <c r="H363" s="23"/>
      <c r="I363" s="23"/>
      <c r="J363" s="23">
        <v>50000</v>
      </c>
      <c r="K363" s="23"/>
      <c r="L363" s="23"/>
      <c r="M363" s="33" t="s">
        <v>358</v>
      </c>
      <c r="N363" s="33" t="s">
        <v>359</v>
      </c>
      <c r="O363" s="22"/>
    </row>
    <row r="364" ht="18.6" customHeight="1" spans="1:15">
      <c r="A364" s="22"/>
      <c r="B364" s="22"/>
      <c r="C364" s="22"/>
      <c r="D364" s="22"/>
      <c r="E364" s="22"/>
      <c r="F364" s="22"/>
      <c r="G364" s="23"/>
      <c r="H364" s="23"/>
      <c r="I364" s="23"/>
      <c r="J364" s="23"/>
      <c r="K364" s="23"/>
      <c r="L364" s="23"/>
      <c r="M364" s="33" t="s">
        <v>361</v>
      </c>
      <c r="N364" s="33" t="s">
        <v>359</v>
      </c>
      <c r="O364" s="22"/>
    </row>
    <row r="365" ht="18.6" customHeight="1" spans="1:15">
      <c r="A365" s="22">
        <v>181</v>
      </c>
      <c r="B365" s="22" t="s">
        <v>748</v>
      </c>
      <c r="C365" s="22" t="s">
        <v>749</v>
      </c>
      <c r="D365" s="22" t="s">
        <v>356</v>
      </c>
      <c r="E365" s="22">
        <v>1</v>
      </c>
      <c r="F365" s="22" t="s">
        <v>750</v>
      </c>
      <c r="G365" s="23">
        <f t="shared" ref="G365" si="180">SUM(H365:L366)</f>
        <v>4000</v>
      </c>
      <c r="H365" s="23"/>
      <c r="I365" s="23"/>
      <c r="J365" s="23">
        <v>4000</v>
      </c>
      <c r="K365" s="23"/>
      <c r="L365" s="23"/>
      <c r="M365" s="33" t="s">
        <v>358</v>
      </c>
      <c r="N365" s="33" t="s">
        <v>359</v>
      </c>
      <c r="O365" s="22"/>
    </row>
    <row r="366" ht="18.6" customHeight="1" spans="1:15">
      <c r="A366" s="22"/>
      <c r="B366" s="22"/>
      <c r="C366" s="22"/>
      <c r="D366" s="22"/>
      <c r="E366" s="22"/>
      <c r="F366" s="22"/>
      <c r="G366" s="23"/>
      <c r="H366" s="23"/>
      <c r="I366" s="23"/>
      <c r="J366" s="23"/>
      <c r="K366" s="23"/>
      <c r="L366" s="23"/>
      <c r="M366" s="33" t="s">
        <v>361</v>
      </c>
      <c r="N366" s="33" t="s">
        <v>359</v>
      </c>
      <c r="O366" s="22"/>
    </row>
    <row r="367" ht="18.6" customHeight="1" spans="1:15">
      <c r="A367" s="22">
        <v>182</v>
      </c>
      <c r="B367" s="22" t="s">
        <v>544</v>
      </c>
      <c r="C367" s="22" t="s">
        <v>366</v>
      </c>
      <c r="D367" s="22" t="s">
        <v>394</v>
      </c>
      <c r="E367" s="22">
        <v>3</v>
      </c>
      <c r="F367" s="22" t="s">
        <v>751</v>
      </c>
      <c r="G367" s="23">
        <f t="shared" ref="G367" si="181">SUM(H367:L368)</f>
        <v>4500</v>
      </c>
      <c r="H367" s="23">
        <v>4500</v>
      </c>
      <c r="I367" s="23"/>
      <c r="J367" s="23"/>
      <c r="K367" s="23"/>
      <c r="L367" s="23"/>
      <c r="M367" s="33" t="s">
        <v>358</v>
      </c>
      <c r="N367" s="33" t="s">
        <v>359</v>
      </c>
      <c r="O367" s="22" t="s">
        <v>752</v>
      </c>
    </row>
    <row r="368" ht="18.6" customHeight="1" spans="1:15">
      <c r="A368" s="22"/>
      <c r="B368" s="22"/>
      <c r="C368" s="22"/>
      <c r="D368" s="22"/>
      <c r="E368" s="22"/>
      <c r="F368" s="22"/>
      <c r="G368" s="23"/>
      <c r="H368" s="23"/>
      <c r="I368" s="23"/>
      <c r="J368" s="23"/>
      <c r="K368" s="23"/>
      <c r="L368" s="23"/>
      <c r="M368" s="33" t="s">
        <v>361</v>
      </c>
      <c r="N368" s="33" t="s">
        <v>359</v>
      </c>
      <c r="O368" s="22"/>
    </row>
    <row r="369" ht="18.6" customHeight="1" spans="1:15">
      <c r="A369" s="22">
        <v>183</v>
      </c>
      <c r="B369" s="22" t="s">
        <v>753</v>
      </c>
      <c r="C369" s="22" t="s">
        <v>507</v>
      </c>
      <c r="D369" s="22" t="s">
        <v>371</v>
      </c>
      <c r="E369" s="22">
        <v>1</v>
      </c>
      <c r="F369" s="22" t="s">
        <v>754</v>
      </c>
      <c r="G369" s="23">
        <f t="shared" ref="G369" si="182">SUM(H369:L370)</f>
        <v>3000</v>
      </c>
      <c r="H369" s="23">
        <v>3000</v>
      </c>
      <c r="I369" s="23"/>
      <c r="J369" s="23"/>
      <c r="K369" s="23"/>
      <c r="L369" s="23"/>
      <c r="M369" s="33" t="s">
        <v>358</v>
      </c>
      <c r="N369" s="33" t="s">
        <v>359</v>
      </c>
      <c r="O369" s="22"/>
    </row>
    <row r="370" ht="18.6" customHeight="1" spans="1:15">
      <c r="A370" s="22"/>
      <c r="B370" s="22"/>
      <c r="C370" s="22"/>
      <c r="D370" s="22"/>
      <c r="E370" s="22"/>
      <c r="F370" s="22"/>
      <c r="G370" s="23"/>
      <c r="H370" s="23"/>
      <c r="I370" s="23"/>
      <c r="J370" s="23"/>
      <c r="K370" s="23"/>
      <c r="L370" s="23"/>
      <c r="M370" s="33" t="s">
        <v>361</v>
      </c>
      <c r="N370" s="33" t="s">
        <v>359</v>
      </c>
      <c r="O370" s="22"/>
    </row>
    <row r="371" ht="18.6" customHeight="1" spans="1:15">
      <c r="A371" s="22">
        <v>184</v>
      </c>
      <c r="B371" s="22" t="s">
        <v>424</v>
      </c>
      <c r="C371" s="22" t="s">
        <v>389</v>
      </c>
      <c r="D371" s="22" t="s">
        <v>390</v>
      </c>
      <c r="E371" s="22">
        <v>60</v>
      </c>
      <c r="F371" s="22" t="s">
        <v>388</v>
      </c>
      <c r="G371" s="23">
        <f t="shared" ref="G371" si="183">SUM(H371:L372)</f>
        <v>10800</v>
      </c>
      <c r="H371" s="23">
        <v>10800</v>
      </c>
      <c r="I371" s="23"/>
      <c r="J371" s="23"/>
      <c r="K371" s="23"/>
      <c r="L371" s="23"/>
      <c r="M371" s="33" t="s">
        <v>358</v>
      </c>
      <c r="N371" s="33" t="s">
        <v>359</v>
      </c>
      <c r="O371" s="22"/>
    </row>
    <row r="372" ht="18.6" customHeight="1" spans="1:15">
      <c r="A372" s="22"/>
      <c r="B372" s="22"/>
      <c r="C372" s="22"/>
      <c r="D372" s="22"/>
      <c r="E372" s="22"/>
      <c r="F372" s="22"/>
      <c r="G372" s="23"/>
      <c r="H372" s="23"/>
      <c r="I372" s="23"/>
      <c r="J372" s="23"/>
      <c r="K372" s="23"/>
      <c r="L372" s="23"/>
      <c r="M372" s="33" t="s">
        <v>361</v>
      </c>
      <c r="N372" s="33" t="s">
        <v>359</v>
      </c>
      <c r="O372" s="22"/>
    </row>
    <row r="373" ht="18.6" customHeight="1" spans="1:15">
      <c r="A373" s="22">
        <v>185</v>
      </c>
      <c r="B373" s="22" t="s">
        <v>399</v>
      </c>
      <c r="C373" s="22" t="s">
        <v>755</v>
      </c>
      <c r="D373" s="22" t="s">
        <v>394</v>
      </c>
      <c r="E373" s="22">
        <v>8</v>
      </c>
      <c r="F373" s="22" t="s">
        <v>756</v>
      </c>
      <c r="G373" s="23">
        <f t="shared" ref="G373" si="184">SUM(H373:L374)</f>
        <v>24000</v>
      </c>
      <c r="H373" s="23">
        <v>24000</v>
      </c>
      <c r="I373" s="23"/>
      <c r="J373" s="23"/>
      <c r="K373" s="23"/>
      <c r="L373" s="23"/>
      <c r="M373" s="33" t="s">
        <v>358</v>
      </c>
      <c r="N373" s="33" t="s">
        <v>359</v>
      </c>
      <c r="O373" s="22"/>
    </row>
    <row r="374" ht="18.6" customHeight="1" spans="1:15">
      <c r="A374" s="22"/>
      <c r="B374" s="22"/>
      <c r="C374" s="22"/>
      <c r="D374" s="22"/>
      <c r="E374" s="22"/>
      <c r="F374" s="22"/>
      <c r="G374" s="23"/>
      <c r="H374" s="23"/>
      <c r="I374" s="23"/>
      <c r="J374" s="23"/>
      <c r="K374" s="23"/>
      <c r="L374" s="23"/>
      <c r="M374" s="33" t="s">
        <v>361</v>
      </c>
      <c r="N374" s="33" t="s">
        <v>359</v>
      </c>
      <c r="O374" s="22"/>
    </row>
    <row r="375" ht="18.6" customHeight="1" spans="1:15">
      <c r="A375" s="22">
        <v>186</v>
      </c>
      <c r="B375" s="22" t="s">
        <v>544</v>
      </c>
      <c r="C375" s="22" t="s">
        <v>501</v>
      </c>
      <c r="D375" s="22" t="s">
        <v>394</v>
      </c>
      <c r="E375" s="22">
        <v>3</v>
      </c>
      <c r="F375" s="22" t="s">
        <v>757</v>
      </c>
      <c r="G375" s="23">
        <f t="shared" ref="G375" si="185">SUM(H375:L376)</f>
        <v>4500</v>
      </c>
      <c r="H375" s="23">
        <v>4500</v>
      </c>
      <c r="I375" s="23"/>
      <c r="J375" s="23"/>
      <c r="K375" s="23"/>
      <c r="L375" s="23"/>
      <c r="M375" s="33" t="s">
        <v>358</v>
      </c>
      <c r="N375" s="33" t="s">
        <v>359</v>
      </c>
      <c r="O375" s="22"/>
    </row>
    <row r="376" ht="18.6" customHeight="1" spans="1:15">
      <c r="A376" s="22"/>
      <c r="B376" s="22"/>
      <c r="C376" s="22"/>
      <c r="D376" s="22"/>
      <c r="E376" s="22"/>
      <c r="F376" s="22"/>
      <c r="G376" s="23"/>
      <c r="H376" s="23"/>
      <c r="I376" s="23"/>
      <c r="J376" s="23"/>
      <c r="K376" s="23"/>
      <c r="L376" s="23"/>
      <c r="M376" s="33" t="s">
        <v>361</v>
      </c>
      <c r="N376" s="33" t="s">
        <v>359</v>
      </c>
      <c r="O376" s="22"/>
    </row>
    <row r="377" ht="18.6" customHeight="1" spans="1:15">
      <c r="A377" s="22">
        <v>187</v>
      </c>
      <c r="B377" s="22" t="s">
        <v>418</v>
      </c>
      <c r="C377" s="22" t="s">
        <v>758</v>
      </c>
      <c r="D377" s="22" t="s">
        <v>420</v>
      </c>
      <c r="E377" s="22">
        <v>2</v>
      </c>
      <c r="F377" s="22" t="s">
        <v>759</v>
      </c>
      <c r="G377" s="23">
        <f t="shared" ref="G377" si="186">SUM(H377:L378)</f>
        <v>1600</v>
      </c>
      <c r="H377" s="23">
        <v>1600</v>
      </c>
      <c r="I377" s="23"/>
      <c r="J377" s="23"/>
      <c r="K377" s="23"/>
      <c r="L377" s="23"/>
      <c r="M377" s="33" t="s">
        <v>358</v>
      </c>
      <c r="N377" s="33" t="s">
        <v>359</v>
      </c>
      <c r="O377" s="22"/>
    </row>
    <row r="378" ht="18.6" customHeight="1" spans="1:15">
      <c r="A378" s="22"/>
      <c r="B378" s="22"/>
      <c r="C378" s="22"/>
      <c r="D378" s="22"/>
      <c r="E378" s="22"/>
      <c r="F378" s="22"/>
      <c r="G378" s="23"/>
      <c r="H378" s="23"/>
      <c r="I378" s="23"/>
      <c r="J378" s="23"/>
      <c r="K378" s="23"/>
      <c r="L378" s="23"/>
      <c r="M378" s="33" t="s">
        <v>361</v>
      </c>
      <c r="N378" s="33" t="s">
        <v>359</v>
      </c>
      <c r="O378" s="22"/>
    </row>
    <row r="379" ht="18.6" customHeight="1" spans="1:15">
      <c r="A379" s="22">
        <v>188</v>
      </c>
      <c r="B379" s="22" t="s">
        <v>760</v>
      </c>
      <c r="C379" s="22" t="s">
        <v>634</v>
      </c>
      <c r="D379" s="22" t="s">
        <v>407</v>
      </c>
      <c r="E379" s="22">
        <v>2</v>
      </c>
      <c r="F379" s="22" t="s">
        <v>761</v>
      </c>
      <c r="G379" s="23">
        <f t="shared" ref="G379" si="187">SUM(H379:L380)</f>
        <v>2000</v>
      </c>
      <c r="H379" s="23">
        <v>2000</v>
      </c>
      <c r="I379" s="23"/>
      <c r="J379" s="23"/>
      <c r="K379" s="23"/>
      <c r="L379" s="23"/>
      <c r="M379" s="33" t="s">
        <v>358</v>
      </c>
      <c r="N379" s="33" t="s">
        <v>359</v>
      </c>
      <c r="O379" s="22"/>
    </row>
    <row r="380" ht="18.6" customHeight="1" spans="1:15">
      <c r="A380" s="22"/>
      <c r="B380" s="22"/>
      <c r="C380" s="22"/>
      <c r="D380" s="22"/>
      <c r="E380" s="22"/>
      <c r="F380" s="22"/>
      <c r="G380" s="23"/>
      <c r="H380" s="23"/>
      <c r="I380" s="23"/>
      <c r="J380" s="23"/>
      <c r="K380" s="23"/>
      <c r="L380" s="23"/>
      <c r="M380" s="33" t="s">
        <v>361</v>
      </c>
      <c r="N380" s="33" t="s">
        <v>359</v>
      </c>
      <c r="O380" s="22"/>
    </row>
    <row r="381" ht="18.6" customHeight="1" spans="1:15">
      <c r="A381" s="22">
        <v>189</v>
      </c>
      <c r="B381" s="22" t="s">
        <v>515</v>
      </c>
      <c r="C381" s="22" t="s">
        <v>516</v>
      </c>
      <c r="D381" s="22" t="s">
        <v>436</v>
      </c>
      <c r="E381" s="22">
        <v>3</v>
      </c>
      <c r="F381" s="22" t="s">
        <v>762</v>
      </c>
      <c r="G381" s="23">
        <f t="shared" ref="G381" si="188">SUM(H381:L382)</f>
        <v>5000</v>
      </c>
      <c r="H381" s="23">
        <v>5000</v>
      </c>
      <c r="I381" s="23"/>
      <c r="J381" s="23"/>
      <c r="K381" s="23"/>
      <c r="L381" s="23"/>
      <c r="M381" s="33" t="s">
        <v>358</v>
      </c>
      <c r="N381" s="33" t="s">
        <v>359</v>
      </c>
      <c r="O381" s="22"/>
    </row>
    <row r="382" ht="18.6" customHeight="1" spans="1:15">
      <c r="A382" s="22"/>
      <c r="B382" s="22"/>
      <c r="C382" s="22"/>
      <c r="D382" s="22"/>
      <c r="E382" s="22"/>
      <c r="F382" s="22"/>
      <c r="G382" s="23"/>
      <c r="H382" s="23"/>
      <c r="I382" s="23"/>
      <c r="J382" s="23"/>
      <c r="K382" s="23"/>
      <c r="L382" s="23"/>
      <c r="M382" s="33" t="s">
        <v>361</v>
      </c>
      <c r="N382" s="33" t="s">
        <v>359</v>
      </c>
      <c r="O382" s="22"/>
    </row>
    <row r="383" ht="18.6" customHeight="1" spans="1:15">
      <c r="A383" s="22">
        <v>190</v>
      </c>
      <c r="B383" s="22" t="s">
        <v>763</v>
      </c>
      <c r="C383" s="22" t="s">
        <v>764</v>
      </c>
      <c r="D383" s="22" t="s">
        <v>407</v>
      </c>
      <c r="E383" s="22">
        <v>2</v>
      </c>
      <c r="F383" s="22" t="s">
        <v>579</v>
      </c>
      <c r="G383" s="23">
        <f t="shared" ref="G383" si="189">SUM(H383:L384)</f>
        <v>600</v>
      </c>
      <c r="H383" s="23">
        <v>600</v>
      </c>
      <c r="I383" s="23"/>
      <c r="J383" s="23"/>
      <c r="K383" s="23"/>
      <c r="L383" s="23"/>
      <c r="M383" s="33" t="s">
        <v>358</v>
      </c>
      <c r="N383" s="33" t="s">
        <v>359</v>
      </c>
      <c r="O383" s="22"/>
    </row>
    <row r="384" ht="18.6" customHeight="1" spans="1:15">
      <c r="A384" s="22"/>
      <c r="B384" s="22"/>
      <c r="C384" s="22"/>
      <c r="D384" s="22"/>
      <c r="E384" s="22"/>
      <c r="F384" s="22"/>
      <c r="G384" s="23"/>
      <c r="H384" s="23"/>
      <c r="I384" s="23"/>
      <c r="J384" s="23"/>
      <c r="K384" s="23"/>
      <c r="L384" s="23"/>
      <c r="M384" s="33" t="s">
        <v>361</v>
      </c>
      <c r="N384" s="33" t="s">
        <v>359</v>
      </c>
      <c r="O384" s="22"/>
    </row>
    <row r="385" ht="18.6" customHeight="1" spans="1:15">
      <c r="A385" s="22">
        <v>191</v>
      </c>
      <c r="B385" s="22" t="s">
        <v>574</v>
      </c>
      <c r="C385" s="22" t="s">
        <v>575</v>
      </c>
      <c r="D385" s="22" t="s">
        <v>394</v>
      </c>
      <c r="E385" s="22">
        <v>1</v>
      </c>
      <c r="F385" s="22" t="s">
        <v>765</v>
      </c>
      <c r="G385" s="23">
        <f t="shared" ref="G385" si="190">SUM(H385:L386)</f>
        <v>6500</v>
      </c>
      <c r="H385" s="23">
        <v>6500</v>
      </c>
      <c r="I385" s="23"/>
      <c r="J385" s="23"/>
      <c r="K385" s="23"/>
      <c r="L385" s="23"/>
      <c r="M385" s="33" t="s">
        <v>358</v>
      </c>
      <c r="N385" s="33" t="s">
        <v>359</v>
      </c>
      <c r="O385" s="22"/>
    </row>
    <row r="386" ht="18.6" customHeight="1" spans="1:15">
      <c r="A386" s="22"/>
      <c r="B386" s="22"/>
      <c r="C386" s="22"/>
      <c r="D386" s="22"/>
      <c r="E386" s="22"/>
      <c r="F386" s="22"/>
      <c r="G386" s="23"/>
      <c r="H386" s="23"/>
      <c r="I386" s="23"/>
      <c r="J386" s="23"/>
      <c r="K386" s="23"/>
      <c r="L386" s="23"/>
      <c r="M386" s="33" t="s">
        <v>361</v>
      </c>
      <c r="N386" s="33" t="s">
        <v>359</v>
      </c>
      <c r="O386" s="22"/>
    </row>
    <row r="387" ht="18.6" customHeight="1" spans="1:15">
      <c r="A387" s="22">
        <v>192</v>
      </c>
      <c r="B387" s="22" t="s">
        <v>405</v>
      </c>
      <c r="C387" s="22" t="s">
        <v>607</v>
      </c>
      <c r="D387" s="22" t="s">
        <v>766</v>
      </c>
      <c r="E387" s="22">
        <v>3</v>
      </c>
      <c r="F387" s="22" t="s">
        <v>408</v>
      </c>
      <c r="G387" s="23">
        <f t="shared" ref="G387" si="191">SUM(H387:L388)</f>
        <v>1800</v>
      </c>
      <c r="H387" s="23">
        <v>1800</v>
      </c>
      <c r="I387" s="23"/>
      <c r="J387" s="23"/>
      <c r="K387" s="23"/>
      <c r="L387" s="23"/>
      <c r="M387" s="33" t="s">
        <v>358</v>
      </c>
      <c r="N387" s="33" t="s">
        <v>359</v>
      </c>
      <c r="O387" s="22"/>
    </row>
    <row r="388" ht="18.6" customHeight="1" spans="1:15">
      <c r="A388" s="22"/>
      <c r="B388" s="22"/>
      <c r="C388" s="22"/>
      <c r="D388" s="22"/>
      <c r="E388" s="22"/>
      <c r="F388" s="22"/>
      <c r="G388" s="23"/>
      <c r="H388" s="23"/>
      <c r="I388" s="23"/>
      <c r="J388" s="23"/>
      <c r="K388" s="23"/>
      <c r="L388" s="23"/>
      <c r="M388" s="33" t="s">
        <v>361</v>
      </c>
      <c r="N388" s="33" t="s">
        <v>359</v>
      </c>
      <c r="O388" s="22"/>
    </row>
    <row r="389" ht="18.6" customHeight="1" spans="1:15">
      <c r="A389" s="22">
        <v>193</v>
      </c>
      <c r="B389" s="22" t="s">
        <v>443</v>
      </c>
      <c r="C389" s="22" t="s">
        <v>444</v>
      </c>
      <c r="D389" s="22" t="s">
        <v>407</v>
      </c>
      <c r="E389" s="22">
        <v>1</v>
      </c>
      <c r="F389" s="22" t="s">
        <v>659</v>
      </c>
      <c r="G389" s="23">
        <f t="shared" ref="G389" si="192">SUM(H389:L390)</f>
        <v>1200</v>
      </c>
      <c r="H389" s="23">
        <v>1200</v>
      </c>
      <c r="I389" s="23"/>
      <c r="J389" s="23"/>
      <c r="K389" s="23"/>
      <c r="L389" s="23"/>
      <c r="M389" s="33" t="s">
        <v>358</v>
      </c>
      <c r="N389" s="33" t="s">
        <v>359</v>
      </c>
      <c r="O389" s="22"/>
    </row>
    <row r="390" ht="18.6" customHeight="1" spans="1:15">
      <c r="A390" s="22"/>
      <c r="B390" s="22"/>
      <c r="C390" s="22"/>
      <c r="D390" s="22"/>
      <c r="E390" s="22"/>
      <c r="F390" s="22"/>
      <c r="G390" s="23"/>
      <c r="H390" s="23"/>
      <c r="I390" s="23"/>
      <c r="J390" s="23"/>
      <c r="K390" s="23"/>
      <c r="L390" s="23"/>
      <c r="M390" s="33" t="s">
        <v>361</v>
      </c>
      <c r="N390" s="33" t="s">
        <v>359</v>
      </c>
      <c r="O390" s="22"/>
    </row>
    <row r="391" ht="18.6" customHeight="1" spans="1:15">
      <c r="A391" s="22">
        <v>194</v>
      </c>
      <c r="B391" s="22" t="s">
        <v>767</v>
      </c>
      <c r="C391" s="22" t="s">
        <v>507</v>
      </c>
      <c r="D391" s="22" t="s">
        <v>394</v>
      </c>
      <c r="E391" s="22">
        <v>2</v>
      </c>
      <c r="F391" s="22" t="s">
        <v>768</v>
      </c>
      <c r="G391" s="23">
        <f t="shared" ref="G391" si="193">SUM(H391:L392)</f>
        <v>5000</v>
      </c>
      <c r="H391" s="23">
        <v>5000</v>
      </c>
      <c r="I391" s="23"/>
      <c r="J391" s="23"/>
      <c r="K391" s="23"/>
      <c r="L391" s="23"/>
      <c r="M391" s="33" t="s">
        <v>358</v>
      </c>
      <c r="N391" s="33" t="s">
        <v>359</v>
      </c>
      <c r="O391" s="22"/>
    </row>
    <row r="392" ht="18.6" customHeight="1" spans="1:15">
      <c r="A392" s="22"/>
      <c r="B392" s="22"/>
      <c r="C392" s="22"/>
      <c r="D392" s="22"/>
      <c r="E392" s="22"/>
      <c r="F392" s="22"/>
      <c r="G392" s="23"/>
      <c r="H392" s="23"/>
      <c r="I392" s="23"/>
      <c r="J392" s="23"/>
      <c r="K392" s="23"/>
      <c r="L392" s="23"/>
      <c r="M392" s="33" t="s">
        <v>361</v>
      </c>
      <c r="N392" s="33" t="s">
        <v>359</v>
      </c>
      <c r="O392" s="22"/>
    </row>
    <row r="393" ht="18.6" customHeight="1" spans="1:15">
      <c r="A393" s="22">
        <v>195</v>
      </c>
      <c r="B393" s="22" t="s">
        <v>443</v>
      </c>
      <c r="C393" s="22" t="s">
        <v>444</v>
      </c>
      <c r="D393" s="22" t="s">
        <v>766</v>
      </c>
      <c r="E393" s="22">
        <v>1</v>
      </c>
      <c r="F393" s="22" t="s">
        <v>586</v>
      </c>
      <c r="G393" s="23">
        <f t="shared" ref="G393" si="194">SUM(H393:L394)</f>
        <v>1700</v>
      </c>
      <c r="H393" s="23">
        <v>1700</v>
      </c>
      <c r="I393" s="23"/>
      <c r="J393" s="23"/>
      <c r="K393" s="23"/>
      <c r="L393" s="23"/>
      <c r="M393" s="33" t="s">
        <v>358</v>
      </c>
      <c r="N393" s="33" t="s">
        <v>359</v>
      </c>
      <c r="O393" s="22"/>
    </row>
    <row r="394" ht="18.6" customHeight="1" spans="1:15">
      <c r="A394" s="22"/>
      <c r="B394" s="22"/>
      <c r="C394" s="22"/>
      <c r="D394" s="22"/>
      <c r="E394" s="22"/>
      <c r="F394" s="22"/>
      <c r="G394" s="23"/>
      <c r="H394" s="23"/>
      <c r="I394" s="23"/>
      <c r="J394" s="23"/>
      <c r="K394" s="23"/>
      <c r="L394" s="23"/>
      <c r="M394" s="33" t="s">
        <v>361</v>
      </c>
      <c r="N394" s="33" t="s">
        <v>359</v>
      </c>
      <c r="O394" s="22"/>
    </row>
    <row r="395" ht="18.6" customHeight="1" spans="1:15">
      <c r="A395" s="22">
        <v>196</v>
      </c>
      <c r="B395" s="22" t="s">
        <v>443</v>
      </c>
      <c r="C395" s="22" t="s">
        <v>444</v>
      </c>
      <c r="D395" s="22" t="s">
        <v>766</v>
      </c>
      <c r="E395" s="22">
        <v>1</v>
      </c>
      <c r="F395" s="22" t="s">
        <v>583</v>
      </c>
      <c r="G395" s="23">
        <f t="shared" ref="G395" si="195">SUM(H395:L396)</f>
        <v>1300</v>
      </c>
      <c r="H395" s="23">
        <v>1300</v>
      </c>
      <c r="I395" s="23"/>
      <c r="J395" s="23"/>
      <c r="K395" s="23"/>
      <c r="L395" s="23"/>
      <c r="M395" s="33" t="s">
        <v>358</v>
      </c>
      <c r="N395" s="33" t="s">
        <v>359</v>
      </c>
      <c r="O395" s="22"/>
    </row>
    <row r="396" ht="18.6" customHeight="1" spans="1:15">
      <c r="A396" s="22"/>
      <c r="B396" s="22"/>
      <c r="C396" s="22"/>
      <c r="D396" s="22"/>
      <c r="E396" s="22"/>
      <c r="F396" s="22"/>
      <c r="G396" s="23"/>
      <c r="H396" s="23"/>
      <c r="I396" s="23"/>
      <c r="J396" s="23"/>
      <c r="K396" s="23"/>
      <c r="L396" s="23"/>
      <c r="M396" s="33" t="s">
        <v>361</v>
      </c>
      <c r="N396" s="33" t="s">
        <v>359</v>
      </c>
      <c r="O396" s="22"/>
    </row>
    <row r="397" ht="18.6" customHeight="1" spans="1:15">
      <c r="A397" s="22">
        <v>197</v>
      </c>
      <c r="B397" s="22" t="s">
        <v>424</v>
      </c>
      <c r="C397" s="22" t="s">
        <v>389</v>
      </c>
      <c r="D397" s="22" t="s">
        <v>390</v>
      </c>
      <c r="E397" s="22">
        <v>55</v>
      </c>
      <c r="F397" s="22" t="s">
        <v>769</v>
      </c>
      <c r="G397" s="23">
        <f t="shared" ref="G397" si="196">SUM(H397:L398)</f>
        <v>11000</v>
      </c>
      <c r="H397" s="23">
        <v>11000</v>
      </c>
      <c r="I397" s="23"/>
      <c r="J397" s="23"/>
      <c r="K397" s="23"/>
      <c r="L397" s="23"/>
      <c r="M397" s="33" t="s">
        <v>358</v>
      </c>
      <c r="N397" s="33" t="s">
        <v>359</v>
      </c>
      <c r="O397" s="22" t="s">
        <v>770</v>
      </c>
    </row>
    <row r="398" ht="18.6" customHeight="1" spans="1:15">
      <c r="A398" s="22"/>
      <c r="B398" s="22"/>
      <c r="C398" s="22"/>
      <c r="D398" s="22"/>
      <c r="E398" s="22"/>
      <c r="F398" s="22"/>
      <c r="G398" s="23"/>
      <c r="H398" s="23"/>
      <c r="I398" s="23"/>
      <c r="J398" s="23"/>
      <c r="K398" s="23"/>
      <c r="L398" s="23"/>
      <c r="M398" s="33" t="s">
        <v>361</v>
      </c>
      <c r="N398" s="33" t="s">
        <v>359</v>
      </c>
      <c r="O398" s="22"/>
    </row>
    <row r="399" ht="18.6" customHeight="1" spans="1:15">
      <c r="A399" s="22">
        <v>198</v>
      </c>
      <c r="B399" s="22" t="s">
        <v>771</v>
      </c>
      <c r="C399" s="22" t="s">
        <v>772</v>
      </c>
      <c r="D399" s="22" t="s">
        <v>356</v>
      </c>
      <c r="E399" s="22">
        <v>1</v>
      </c>
      <c r="F399" s="22" t="s">
        <v>773</v>
      </c>
      <c r="G399" s="23">
        <f t="shared" ref="G399" si="197">SUM(H399:L400)</f>
        <v>25000</v>
      </c>
      <c r="H399" s="23">
        <v>25000</v>
      </c>
      <c r="I399" s="23"/>
      <c r="J399" s="23"/>
      <c r="K399" s="23"/>
      <c r="L399" s="23"/>
      <c r="M399" s="33" t="s">
        <v>358</v>
      </c>
      <c r="N399" s="33" t="s">
        <v>359</v>
      </c>
      <c r="O399" s="22"/>
    </row>
    <row r="400" ht="18.6" customHeight="1" spans="1:15">
      <c r="A400" s="22"/>
      <c r="B400" s="22"/>
      <c r="C400" s="22"/>
      <c r="D400" s="22"/>
      <c r="E400" s="22"/>
      <c r="F400" s="22"/>
      <c r="G400" s="23"/>
      <c r="H400" s="23"/>
      <c r="I400" s="23"/>
      <c r="J400" s="23"/>
      <c r="K400" s="23"/>
      <c r="L400" s="23"/>
      <c r="M400" s="33" t="s">
        <v>361</v>
      </c>
      <c r="N400" s="33" t="s">
        <v>359</v>
      </c>
      <c r="O400" s="22"/>
    </row>
    <row r="401" ht="18.6" customHeight="1" spans="1:15">
      <c r="A401" s="22">
        <v>199</v>
      </c>
      <c r="B401" s="22" t="s">
        <v>774</v>
      </c>
      <c r="C401" s="22" t="s">
        <v>775</v>
      </c>
      <c r="D401" s="22" t="s">
        <v>407</v>
      </c>
      <c r="E401" s="22">
        <v>3</v>
      </c>
      <c r="F401" s="22" t="s">
        <v>776</v>
      </c>
      <c r="G401" s="23">
        <f t="shared" ref="G401" si="198">SUM(H401:L402)</f>
        <v>6000</v>
      </c>
      <c r="H401" s="23">
        <v>6000</v>
      </c>
      <c r="I401" s="23"/>
      <c r="J401" s="23"/>
      <c r="K401" s="23"/>
      <c r="L401" s="23"/>
      <c r="M401" s="33" t="s">
        <v>358</v>
      </c>
      <c r="N401" s="33" t="s">
        <v>359</v>
      </c>
      <c r="O401" s="22"/>
    </row>
    <row r="402" ht="18.6" customHeight="1" spans="1:15">
      <c r="A402" s="22"/>
      <c r="B402" s="22"/>
      <c r="C402" s="22"/>
      <c r="D402" s="22"/>
      <c r="E402" s="22"/>
      <c r="F402" s="22"/>
      <c r="G402" s="23"/>
      <c r="H402" s="23"/>
      <c r="I402" s="23"/>
      <c r="J402" s="23"/>
      <c r="K402" s="23"/>
      <c r="L402" s="23"/>
      <c r="M402" s="33" t="s">
        <v>361</v>
      </c>
      <c r="N402" s="33" t="s">
        <v>359</v>
      </c>
      <c r="O402" s="22"/>
    </row>
    <row r="403" ht="18.6" customHeight="1" spans="1:15">
      <c r="A403" s="22">
        <v>200</v>
      </c>
      <c r="B403" s="22" t="s">
        <v>777</v>
      </c>
      <c r="C403" s="22" t="s">
        <v>772</v>
      </c>
      <c r="D403" s="22" t="s">
        <v>356</v>
      </c>
      <c r="E403" s="22">
        <v>1</v>
      </c>
      <c r="F403" s="22" t="s">
        <v>773</v>
      </c>
      <c r="G403" s="23">
        <f t="shared" ref="G403" si="199">SUM(H403:L404)</f>
        <v>45000</v>
      </c>
      <c r="H403" s="23">
        <v>45000</v>
      </c>
      <c r="I403" s="23"/>
      <c r="J403" s="23"/>
      <c r="K403" s="23"/>
      <c r="L403" s="23"/>
      <c r="M403" s="33" t="s">
        <v>358</v>
      </c>
      <c r="N403" s="33" t="s">
        <v>359</v>
      </c>
      <c r="O403" s="22"/>
    </row>
    <row r="404" ht="18.6" customHeight="1" spans="1:15">
      <c r="A404" s="22"/>
      <c r="B404" s="22"/>
      <c r="C404" s="22"/>
      <c r="D404" s="22"/>
      <c r="E404" s="22"/>
      <c r="F404" s="22"/>
      <c r="G404" s="23"/>
      <c r="H404" s="23"/>
      <c r="I404" s="23"/>
      <c r="J404" s="23"/>
      <c r="K404" s="23"/>
      <c r="L404" s="23"/>
      <c r="M404" s="33" t="s">
        <v>361</v>
      </c>
      <c r="N404" s="33" t="s">
        <v>359</v>
      </c>
      <c r="O404" s="22"/>
    </row>
    <row r="405" ht="18.6" customHeight="1" spans="1:15">
      <c r="A405" s="22">
        <v>201</v>
      </c>
      <c r="B405" s="22" t="s">
        <v>778</v>
      </c>
      <c r="C405" s="22" t="s">
        <v>607</v>
      </c>
      <c r="D405" s="22" t="s">
        <v>407</v>
      </c>
      <c r="E405" s="22">
        <v>2</v>
      </c>
      <c r="F405" s="22" t="s">
        <v>779</v>
      </c>
      <c r="G405" s="23">
        <f t="shared" ref="G405" si="200">SUM(H405:L406)</f>
        <v>1600</v>
      </c>
      <c r="H405" s="23">
        <v>1600</v>
      </c>
      <c r="I405" s="23"/>
      <c r="J405" s="23"/>
      <c r="K405" s="23"/>
      <c r="L405" s="23"/>
      <c r="M405" s="33" t="s">
        <v>358</v>
      </c>
      <c r="N405" s="33" t="s">
        <v>359</v>
      </c>
      <c r="O405" s="22"/>
    </row>
    <row r="406" ht="18.6" customHeight="1" spans="1:15">
      <c r="A406" s="22"/>
      <c r="B406" s="22"/>
      <c r="C406" s="22"/>
      <c r="D406" s="22"/>
      <c r="E406" s="22"/>
      <c r="F406" s="22"/>
      <c r="G406" s="23"/>
      <c r="H406" s="23"/>
      <c r="I406" s="23"/>
      <c r="J406" s="23"/>
      <c r="K406" s="23"/>
      <c r="L406" s="23"/>
      <c r="M406" s="33" t="s">
        <v>361</v>
      </c>
      <c r="N406" s="33" t="s">
        <v>359</v>
      </c>
      <c r="O406" s="22"/>
    </row>
    <row r="407" ht="18.6" customHeight="1" spans="1:15">
      <c r="A407" s="22">
        <v>202</v>
      </c>
      <c r="B407" s="22" t="s">
        <v>705</v>
      </c>
      <c r="C407" s="22" t="s">
        <v>758</v>
      </c>
      <c r="D407" s="22" t="s">
        <v>371</v>
      </c>
      <c r="E407" s="22">
        <v>10</v>
      </c>
      <c r="F407" s="22" t="s">
        <v>554</v>
      </c>
      <c r="G407" s="23">
        <f t="shared" ref="G407" si="201">SUM(H407:L408)</f>
        <v>5000</v>
      </c>
      <c r="H407" s="23">
        <v>5000</v>
      </c>
      <c r="I407" s="23"/>
      <c r="J407" s="23"/>
      <c r="K407" s="23"/>
      <c r="L407" s="23"/>
      <c r="M407" s="33" t="s">
        <v>358</v>
      </c>
      <c r="N407" s="33" t="s">
        <v>359</v>
      </c>
      <c r="O407" s="22"/>
    </row>
    <row r="408" ht="18.6" customHeight="1" spans="1:15">
      <c r="A408" s="22"/>
      <c r="B408" s="22"/>
      <c r="C408" s="22"/>
      <c r="D408" s="22"/>
      <c r="E408" s="22"/>
      <c r="F408" s="22"/>
      <c r="G408" s="23"/>
      <c r="H408" s="23"/>
      <c r="I408" s="23"/>
      <c r="J408" s="23"/>
      <c r="K408" s="23"/>
      <c r="L408" s="23"/>
      <c r="M408" s="33" t="s">
        <v>361</v>
      </c>
      <c r="N408" s="33" t="s">
        <v>359</v>
      </c>
      <c r="O408" s="22"/>
    </row>
    <row r="409" ht="18.6" customHeight="1" spans="1:15">
      <c r="A409" s="22">
        <v>203</v>
      </c>
      <c r="B409" s="22" t="s">
        <v>443</v>
      </c>
      <c r="C409" s="22" t="s">
        <v>444</v>
      </c>
      <c r="D409" s="22" t="s">
        <v>394</v>
      </c>
      <c r="E409" s="22">
        <v>1</v>
      </c>
      <c r="F409" s="22" t="s">
        <v>780</v>
      </c>
      <c r="G409" s="23">
        <f t="shared" ref="G409" si="202">SUM(H409:L410)</f>
        <v>2000</v>
      </c>
      <c r="H409" s="23">
        <v>2000</v>
      </c>
      <c r="I409" s="23"/>
      <c r="J409" s="23"/>
      <c r="K409" s="23"/>
      <c r="L409" s="23"/>
      <c r="M409" s="33" t="s">
        <v>358</v>
      </c>
      <c r="N409" s="33" t="s">
        <v>359</v>
      </c>
      <c r="O409" s="22"/>
    </row>
    <row r="410" ht="18.6" customHeight="1" spans="1:15">
      <c r="A410" s="22"/>
      <c r="B410" s="22"/>
      <c r="C410" s="22"/>
      <c r="D410" s="22"/>
      <c r="E410" s="22"/>
      <c r="F410" s="22"/>
      <c r="G410" s="23"/>
      <c r="H410" s="23"/>
      <c r="I410" s="23"/>
      <c r="J410" s="23"/>
      <c r="K410" s="23"/>
      <c r="L410" s="23"/>
      <c r="M410" s="33" t="s">
        <v>361</v>
      </c>
      <c r="N410" s="33" t="s">
        <v>359</v>
      </c>
      <c r="O410" s="22"/>
    </row>
    <row r="411" ht="18.6" customHeight="1" spans="1:15">
      <c r="A411" s="22">
        <v>204</v>
      </c>
      <c r="B411" s="22" t="s">
        <v>491</v>
      </c>
      <c r="C411" s="22" t="s">
        <v>492</v>
      </c>
      <c r="D411" s="22" t="s">
        <v>407</v>
      </c>
      <c r="E411" s="22">
        <v>4</v>
      </c>
      <c r="F411" s="22" t="s">
        <v>781</v>
      </c>
      <c r="G411" s="23">
        <f t="shared" ref="G411" si="203">SUM(H411:L412)</f>
        <v>6400</v>
      </c>
      <c r="H411" s="23">
        <v>6400</v>
      </c>
      <c r="I411" s="23"/>
      <c r="J411" s="23"/>
      <c r="K411" s="23"/>
      <c r="L411" s="23"/>
      <c r="M411" s="33" t="s">
        <v>358</v>
      </c>
      <c r="N411" s="33" t="s">
        <v>359</v>
      </c>
      <c r="O411" s="22"/>
    </row>
    <row r="412" ht="18.6" customHeight="1" spans="1:15">
      <c r="A412" s="22"/>
      <c r="B412" s="22"/>
      <c r="C412" s="22"/>
      <c r="D412" s="22"/>
      <c r="E412" s="22"/>
      <c r="F412" s="22"/>
      <c r="G412" s="23"/>
      <c r="H412" s="23"/>
      <c r="I412" s="23"/>
      <c r="J412" s="23"/>
      <c r="K412" s="23"/>
      <c r="L412" s="23"/>
      <c r="M412" s="33" t="s">
        <v>361</v>
      </c>
      <c r="N412" s="33" t="s">
        <v>359</v>
      </c>
      <c r="O412" s="22"/>
    </row>
    <row r="413" ht="18.6" customHeight="1" spans="1:15">
      <c r="A413" s="22">
        <v>205</v>
      </c>
      <c r="B413" s="22" t="s">
        <v>491</v>
      </c>
      <c r="C413" s="22" t="s">
        <v>492</v>
      </c>
      <c r="D413" s="22" t="s">
        <v>407</v>
      </c>
      <c r="E413" s="22">
        <v>6</v>
      </c>
      <c r="F413" s="22" t="s">
        <v>405</v>
      </c>
      <c r="G413" s="23">
        <f t="shared" ref="G413" si="204">SUM(H413:L414)</f>
        <v>3600</v>
      </c>
      <c r="H413" s="23">
        <v>3600</v>
      </c>
      <c r="I413" s="23"/>
      <c r="J413" s="23"/>
      <c r="K413" s="23"/>
      <c r="L413" s="23"/>
      <c r="M413" s="33" t="s">
        <v>358</v>
      </c>
      <c r="N413" s="33" t="s">
        <v>359</v>
      </c>
      <c r="O413" s="22"/>
    </row>
    <row r="414" ht="18.6" customHeight="1" spans="1:15">
      <c r="A414" s="22"/>
      <c r="B414" s="22"/>
      <c r="C414" s="22"/>
      <c r="D414" s="22"/>
      <c r="E414" s="22"/>
      <c r="F414" s="22"/>
      <c r="G414" s="23"/>
      <c r="H414" s="23"/>
      <c r="I414" s="23"/>
      <c r="J414" s="23"/>
      <c r="K414" s="23"/>
      <c r="L414" s="23"/>
      <c r="M414" s="33" t="s">
        <v>361</v>
      </c>
      <c r="N414" s="33" t="s">
        <v>359</v>
      </c>
      <c r="O414" s="22"/>
    </row>
    <row r="415" ht="18.6" customHeight="1" spans="1:15">
      <c r="A415" s="22">
        <v>206</v>
      </c>
      <c r="B415" s="22" t="s">
        <v>479</v>
      </c>
      <c r="C415" s="22" t="s">
        <v>480</v>
      </c>
      <c r="D415" s="22" t="s">
        <v>782</v>
      </c>
      <c r="E415" s="22">
        <v>100</v>
      </c>
      <c r="F415" s="22" t="s">
        <v>783</v>
      </c>
      <c r="G415" s="23">
        <f t="shared" ref="G415" si="205">SUM(H415:L416)</f>
        <v>7500</v>
      </c>
      <c r="H415" s="23">
        <v>7500</v>
      </c>
      <c r="I415" s="23"/>
      <c r="J415" s="23"/>
      <c r="K415" s="23"/>
      <c r="L415" s="23"/>
      <c r="M415" s="33" t="s">
        <v>358</v>
      </c>
      <c r="N415" s="33" t="s">
        <v>359</v>
      </c>
      <c r="O415" s="22"/>
    </row>
    <row r="416" ht="18.6" customHeight="1" spans="1:15">
      <c r="A416" s="22"/>
      <c r="B416" s="22"/>
      <c r="C416" s="22"/>
      <c r="D416" s="22"/>
      <c r="E416" s="22"/>
      <c r="F416" s="22"/>
      <c r="G416" s="23"/>
      <c r="H416" s="23"/>
      <c r="I416" s="23"/>
      <c r="J416" s="23"/>
      <c r="K416" s="23"/>
      <c r="L416" s="23"/>
      <c r="M416" s="33" t="s">
        <v>361</v>
      </c>
      <c r="N416" s="33" t="s">
        <v>359</v>
      </c>
      <c r="O416" s="22"/>
    </row>
    <row r="417" ht="18.6" customHeight="1" spans="1:15">
      <c r="A417" s="22">
        <v>207</v>
      </c>
      <c r="B417" s="22" t="s">
        <v>469</v>
      </c>
      <c r="C417" s="22" t="s">
        <v>470</v>
      </c>
      <c r="D417" s="22" t="s">
        <v>784</v>
      </c>
      <c r="E417" s="22">
        <v>1</v>
      </c>
      <c r="F417" s="22" t="s">
        <v>785</v>
      </c>
      <c r="G417" s="23">
        <f t="shared" ref="G417" si="206">SUM(H417:L418)</f>
        <v>6500</v>
      </c>
      <c r="H417" s="23">
        <v>6500</v>
      </c>
      <c r="I417" s="23"/>
      <c r="J417" s="23"/>
      <c r="K417" s="23"/>
      <c r="L417" s="23"/>
      <c r="M417" s="33" t="s">
        <v>358</v>
      </c>
      <c r="N417" s="33" t="s">
        <v>359</v>
      </c>
      <c r="O417" s="22"/>
    </row>
    <row r="418" ht="18.6" customHeight="1" spans="1:15">
      <c r="A418" s="22"/>
      <c r="B418" s="22"/>
      <c r="C418" s="22"/>
      <c r="D418" s="22"/>
      <c r="E418" s="22"/>
      <c r="F418" s="22"/>
      <c r="G418" s="23"/>
      <c r="H418" s="23"/>
      <c r="I418" s="23"/>
      <c r="J418" s="23"/>
      <c r="K418" s="23"/>
      <c r="L418" s="23"/>
      <c r="M418" s="33" t="s">
        <v>361</v>
      </c>
      <c r="N418" s="33" t="s">
        <v>359</v>
      </c>
      <c r="O418" s="22"/>
    </row>
    <row r="419" ht="18.6" customHeight="1" spans="1:15">
      <c r="A419" s="22">
        <v>208</v>
      </c>
      <c r="B419" s="22" t="s">
        <v>786</v>
      </c>
      <c r="C419" s="22" t="s">
        <v>787</v>
      </c>
      <c r="D419" s="22" t="s">
        <v>407</v>
      </c>
      <c r="E419" s="22">
        <v>2</v>
      </c>
      <c r="F419" s="22" t="s">
        <v>788</v>
      </c>
      <c r="G419" s="23">
        <f t="shared" ref="G419" si="207">SUM(H419:L420)</f>
        <v>1300</v>
      </c>
      <c r="H419" s="23">
        <v>1300</v>
      </c>
      <c r="I419" s="23"/>
      <c r="J419" s="23"/>
      <c r="K419" s="23"/>
      <c r="L419" s="23"/>
      <c r="M419" s="33" t="s">
        <v>358</v>
      </c>
      <c r="N419" s="33" t="s">
        <v>359</v>
      </c>
      <c r="O419" s="22"/>
    </row>
    <row r="420" ht="18.6" customHeight="1" spans="1:15">
      <c r="A420" s="22"/>
      <c r="B420" s="22"/>
      <c r="C420" s="22"/>
      <c r="D420" s="22"/>
      <c r="E420" s="22"/>
      <c r="F420" s="22"/>
      <c r="G420" s="23"/>
      <c r="H420" s="23"/>
      <c r="I420" s="23"/>
      <c r="J420" s="23"/>
      <c r="K420" s="23"/>
      <c r="L420" s="23"/>
      <c r="M420" s="33" t="s">
        <v>361</v>
      </c>
      <c r="N420" s="33" t="s">
        <v>359</v>
      </c>
      <c r="O420" s="22"/>
    </row>
    <row r="421" ht="18.6" customHeight="1" spans="1:15">
      <c r="A421" s="22">
        <v>209</v>
      </c>
      <c r="B421" s="22" t="s">
        <v>789</v>
      </c>
      <c r="C421" s="22" t="s">
        <v>790</v>
      </c>
      <c r="D421" s="22" t="s">
        <v>371</v>
      </c>
      <c r="E421" s="22">
        <v>1</v>
      </c>
      <c r="F421" s="22" t="s">
        <v>791</v>
      </c>
      <c r="G421" s="23">
        <f t="shared" ref="G421" si="208">SUM(H421:L422)</f>
        <v>2000</v>
      </c>
      <c r="H421" s="23">
        <v>2000</v>
      </c>
      <c r="I421" s="23"/>
      <c r="J421" s="23"/>
      <c r="K421" s="23"/>
      <c r="L421" s="23"/>
      <c r="M421" s="33" t="s">
        <v>358</v>
      </c>
      <c r="N421" s="33" t="s">
        <v>359</v>
      </c>
      <c r="O421" s="22"/>
    </row>
    <row r="422" ht="18.6" customHeight="1" spans="1:15">
      <c r="A422" s="22"/>
      <c r="B422" s="22"/>
      <c r="C422" s="22"/>
      <c r="D422" s="22"/>
      <c r="E422" s="22"/>
      <c r="F422" s="22"/>
      <c r="G422" s="23"/>
      <c r="H422" s="23"/>
      <c r="I422" s="23"/>
      <c r="J422" s="23"/>
      <c r="K422" s="23"/>
      <c r="L422" s="23"/>
      <c r="M422" s="33" t="s">
        <v>361</v>
      </c>
      <c r="N422" s="33" t="s">
        <v>359</v>
      </c>
      <c r="O422" s="22"/>
    </row>
    <row r="423" ht="18.6" customHeight="1" spans="1:15">
      <c r="A423" s="22">
        <v>210</v>
      </c>
      <c r="B423" s="22" t="s">
        <v>792</v>
      </c>
      <c r="C423" s="22" t="s">
        <v>758</v>
      </c>
      <c r="D423" s="22" t="s">
        <v>407</v>
      </c>
      <c r="E423" s="22">
        <v>1</v>
      </c>
      <c r="F423" s="22" t="s">
        <v>793</v>
      </c>
      <c r="G423" s="23">
        <f t="shared" ref="G423" si="209">SUM(H423:L424)</f>
        <v>1500</v>
      </c>
      <c r="H423" s="23">
        <v>1500</v>
      </c>
      <c r="I423" s="23"/>
      <c r="J423" s="23"/>
      <c r="K423" s="23"/>
      <c r="L423" s="23"/>
      <c r="M423" s="33" t="s">
        <v>358</v>
      </c>
      <c r="N423" s="33" t="s">
        <v>359</v>
      </c>
      <c r="O423" s="22"/>
    </row>
    <row r="424" ht="18.6" customHeight="1" spans="1:15">
      <c r="A424" s="22"/>
      <c r="B424" s="22"/>
      <c r="C424" s="22"/>
      <c r="D424" s="22"/>
      <c r="E424" s="22"/>
      <c r="F424" s="22"/>
      <c r="G424" s="23"/>
      <c r="H424" s="23"/>
      <c r="I424" s="23"/>
      <c r="J424" s="23"/>
      <c r="K424" s="23"/>
      <c r="L424" s="23"/>
      <c r="M424" s="33" t="s">
        <v>361</v>
      </c>
      <c r="N424" s="33" t="s">
        <v>359</v>
      </c>
      <c r="O424" s="22"/>
    </row>
    <row r="425" ht="18.6" customHeight="1" spans="1:15">
      <c r="A425" s="22">
        <v>211</v>
      </c>
      <c r="B425" s="22" t="s">
        <v>792</v>
      </c>
      <c r="C425" s="22" t="s">
        <v>758</v>
      </c>
      <c r="D425" s="22" t="s">
        <v>407</v>
      </c>
      <c r="E425" s="22">
        <v>1</v>
      </c>
      <c r="F425" s="22" t="s">
        <v>794</v>
      </c>
      <c r="G425" s="23">
        <f t="shared" ref="G425" si="210">SUM(H425:L426)</f>
        <v>800</v>
      </c>
      <c r="H425" s="23">
        <v>800</v>
      </c>
      <c r="I425" s="23"/>
      <c r="J425" s="23"/>
      <c r="K425" s="23"/>
      <c r="L425" s="23"/>
      <c r="M425" s="33" t="s">
        <v>358</v>
      </c>
      <c r="N425" s="33" t="s">
        <v>359</v>
      </c>
      <c r="O425" s="22"/>
    </row>
    <row r="426" ht="18.6" customHeight="1" spans="1:15">
      <c r="A426" s="22"/>
      <c r="B426" s="22"/>
      <c r="C426" s="22"/>
      <c r="D426" s="22"/>
      <c r="E426" s="22"/>
      <c r="F426" s="22"/>
      <c r="G426" s="23"/>
      <c r="H426" s="23"/>
      <c r="I426" s="23"/>
      <c r="J426" s="23"/>
      <c r="K426" s="23"/>
      <c r="L426" s="23"/>
      <c r="M426" s="33" t="s">
        <v>361</v>
      </c>
      <c r="N426" s="33" t="s">
        <v>359</v>
      </c>
      <c r="O426" s="22"/>
    </row>
    <row r="427" ht="18.6" customHeight="1" spans="1:15">
      <c r="A427" s="22">
        <v>212</v>
      </c>
      <c r="B427" s="22" t="s">
        <v>497</v>
      </c>
      <c r="C427" s="22" t="s">
        <v>366</v>
      </c>
      <c r="D427" s="22" t="s">
        <v>394</v>
      </c>
      <c r="E427" s="22">
        <v>1</v>
      </c>
      <c r="F427" s="22" t="s">
        <v>497</v>
      </c>
      <c r="G427" s="23">
        <f t="shared" ref="G427" si="211">SUM(H427:L428)</f>
        <v>1500</v>
      </c>
      <c r="H427" s="23">
        <v>1500</v>
      </c>
      <c r="I427" s="23"/>
      <c r="J427" s="23"/>
      <c r="K427" s="23"/>
      <c r="L427" s="23"/>
      <c r="M427" s="33" t="s">
        <v>358</v>
      </c>
      <c r="N427" s="33" t="s">
        <v>359</v>
      </c>
      <c r="O427" s="22"/>
    </row>
    <row r="428" ht="18.6" customHeight="1" spans="1:15">
      <c r="A428" s="22"/>
      <c r="B428" s="22"/>
      <c r="C428" s="22"/>
      <c r="D428" s="22"/>
      <c r="E428" s="22"/>
      <c r="F428" s="22"/>
      <c r="G428" s="23"/>
      <c r="H428" s="23"/>
      <c r="I428" s="23"/>
      <c r="J428" s="23"/>
      <c r="K428" s="23"/>
      <c r="L428" s="23"/>
      <c r="M428" s="33" t="s">
        <v>361</v>
      </c>
      <c r="N428" s="33" t="s">
        <v>359</v>
      </c>
      <c r="O428" s="22"/>
    </row>
    <row r="429" ht="18.6" customHeight="1" spans="1:15">
      <c r="A429" s="22">
        <v>213</v>
      </c>
      <c r="B429" s="22" t="s">
        <v>795</v>
      </c>
      <c r="C429" s="22" t="s">
        <v>480</v>
      </c>
      <c r="D429" s="22" t="s">
        <v>782</v>
      </c>
      <c r="E429" s="22">
        <v>44</v>
      </c>
      <c r="F429" s="22" t="s">
        <v>796</v>
      </c>
      <c r="G429" s="23">
        <f t="shared" ref="G429" si="212">SUM(H429:L430)</f>
        <v>14185</v>
      </c>
      <c r="H429" s="23">
        <v>14185</v>
      </c>
      <c r="I429" s="23"/>
      <c r="J429" s="23"/>
      <c r="K429" s="23"/>
      <c r="L429" s="23"/>
      <c r="M429" s="33" t="s">
        <v>358</v>
      </c>
      <c r="N429" s="33" t="s">
        <v>359</v>
      </c>
      <c r="O429" s="22"/>
    </row>
    <row r="430" ht="18.6" customHeight="1" spans="1:15">
      <c r="A430" s="22"/>
      <c r="B430" s="22"/>
      <c r="C430" s="22"/>
      <c r="D430" s="22"/>
      <c r="E430" s="22"/>
      <c r="F430" s="22"/>
      <c r="G430" s="23"/>
      <c r="H430" s="23"/>
      <c r="I430" s="23"/>
      <c r="J430" s="23"/>
      <c r="K430" s="23"/>
      <c r="L430" s="23"/>
      <c r="M430" s="33" t="s">
        <v>361</v>
      </c>
      <c r="N430" s="33" t="s">
        <v>359</v>
      </c>
      <c r="O430" s="22"/>
    </row>
    <row r="431" ht="18.6" customHeight="1" spans="1:15">
      <c r="A431" s="22">
        <v>214</v>
      </c>
      <c r="B431" s="22" t="s">
        <v>797</v>
      </c>
      <c r="C431" s="22" t="s">
        <v>798</v>
      </c>
      <c r="D431" s="22" t="s">
        <v>436</v>
      </c>
      <c r="E431" s="22">
        <v>3699</v>
      </c>
      <c r="F431" s="22" t="s">
        <v>799</v>
      </c>
      <c r="G431" s="23">
        <f t="shared" ref="G431" si="213">SUM(H431:L432)</f>
        <v>147960</v>
      </c>
      <c r="H431" s="23">
        <v>147960</v>
      </c>
      <c r="I431" s="23"/>
      <c r="J431" s="23"/>
      <c r="K431" s="23"/>
      <c r="L431" s="23"/>
      <c r="M431" s="33" t="s">
        <v>358</v>
      </c>
      <c r="N431" s="33" t="s">
        <v>359</v>
      </c>
      <c r="O431" s="22" t="s">
        <v>800</v>
      </c>
    </row>
    <row r="432" ht="18.6" customHeight="1" spans="1:15">
      <c r="A432" s="22"/>
      <c r="B432" s="22"/>
      <c r="C432" s="22"/>
      <c r="D432" s="22"/>
      <c r="E432" s="22"/>
      <c r="F432" s="22"/>
      <c r="G432" s="23"/>
      <c r="H432" s="23"/>
      <c r="I432" s="23"/>
      <c r="J432" s="23"/>
      <c r="K432" s="23"/>
      <c r="L432" s="23"/>
      <c r="M432" s="33" t="s">
        <v>361</v>
      </c>
      <c r="N432" s="33" t="s">
        <v>359</v>
      </c>
      <c r="O432" s="22"/>
    </row>
    <row r="433" ht="18.6" customHeight="1" spans="1:15">
      <c r="A433" s="22">
        <v>215</v>
      </c>
      <c r="B433" s="22" t="s">
        <v>801</v>
      </c>
      <c r="C433" s="22" t="s">
        <v>666</v>
      </c>
      <c r="D433" s="22" t="s">
        <v>436</v>
      </c>
      <c r="E433" s="22">
        <v>1450</v>
      </c>
      <c r="F433" s="22" t="s">
        <v>802</v>
      </c>
      <c r="G433" s="23">
        <f t="shared" ref="G433" si="214">SUM(H433:L434)</f>
        <v>101500</v>
      </c>
      <c r="H433" s="23">
        <v>101500</v>
      </c>
      <c r="I433" s="23"/>
      <c r="J433" s="23"/>
      <c r="K433" s="23"/>
      <c r="L433" s="23"/>
      <c r="M433" s="33" t="s">
        <v>358</v>
      </c>
      <c r="N433" s="33" t="s">
        <v>359</v>
      </c>
      <c r="O433" s="22"/>
    </row>
    <row r="434" ht="18.6" customHeight="1" spans="1:15">
      <c r="A434" s="22"/>
      <c r="B434" s="22"/>
      <c r="C434" s="22"/>
      <c r="D434" s="22"/>
      <c r="E434" s="22"/>
      <c r="F434" s="22"/>
      <c r="G434" s="23"/>
      <c r="H434" s="23"/>
      <c r="I434" s="23"/>
      <c r="J434" s="23"/>
      <c r="K434" s="23"/>
      <c r="L434" s="23"/>
      <c r="M434" s="33" t="s">
        <v>361</v>
      </c>
      <c r="N434" s="33" t="s">
        <v>359</v>
      </c>
      <c r="O434" s="22"/>
    </row>
    <row r="435" ht="18.6" customHeight="1" spans="1:15">
      <c r="A435" s="22">
        <v>216</v>
      </c>
      <c r="B435" s="22" t="s">
        <v>803</v>
      </c>
      <c r="C435" s="22" t="s">
        <v>444</v>
      </c>
      <c r="D435" s="22" t="s">
        <v>356</v>
      </c>
      <c r="E435" s="22">
        <v>1</v>
      </c>
      <c r="F435" s="22" t="s">
        <v>804</v>
      </c>
      <c r="G435" s="23">
        <f t="shared" ref="G435" si="215">SUM(H435:L436)</f>
        <v>50000</v>
      </c>
      <c r="H435" s="23">
        <v>50000</v>
      </c>
      <c r="I435" s="23"/>
      <c r="J435" s="23"/>
      <c r="K435" s="23"/>
      <c r="L435" s="23"/>
      <c r="M435" s="33" t="s">
        <v>358</v>
      </c>
      <c r="N435" s="33" t="s">
        <v>359</v>
      </c>
      <c r="O435" s="22"/>
    </row>
    <row r="436" ht="18.6" customHeight="1" spans="1:15">
      <c r="A436" s="22"/>
      <c r="B436" s="22"/>
      <c r="C436" s="22"/>
      <c r="D436" s="22"/>
      <c r="E436" s="22"/>
      <c r="F436" s="22"/>
      <c r="G436" s="23"/>
      <c r="H436" s="23"/>
      <c r="I436" s="23"/>
      <c r="J436" s="23"/>
      <c r="K436" s="23"/>
      <c r="L436" s="23"/>
      <c r="M436" s="33" t="s">
        <v>361</v>
      </c>
      <c r="N436" s="33" t="s">
        <v>359</v>
      </c>
      <c r="O436" s="22"/>
    </row>
    <row r="437" ht="18.6" customHeight="1" spans="1:15">
      <c r="A437" s="22">
        <v>217</v>
      </c>
      <c r="B437" s="22" t="s">
        <v>805</v>
      </c>
      <c r="C437" s="22" t="s">
        <v>516</v>
      </c>
      <c r="D437" s="22" t="s">
        <v>436</v>
      </c>
      <c r="E437" s="22">
        <v>10</v>
      </c>
      <c r="F437" s="22" t="s">
        <v>806</v>
      </c>
      <c r="G437" s="23">
        <f t="shared" ref="G437" si="216">SUM(H437:L438)</f>
        <v>15000</v>
      </c>
      <c r="H437" s="23">
        <v>15000</v>
      </c>
      <c r="I437" s="23"/>
      <c r="J437" s="23"/>
      <c r="K437" s="23"/>
      <c r="L437" s="23"/>
      <c r="M437" s="33" t="s">
        <v>358</v>
      </c>
      <c r="N437" s="33" t="s">
        <v>359</v>
      </c>
      <c r="O437" s="22"/>
    </row>
    <row r="438" ht="18.6" customHeight="1" spans="1:15">
      <c r="A438" s="22"/>
      <c r="B438" s="22"/>
      <c r="C438" s="22"/>
      <c r="D438" s="22"/>
      <c r="E438" s="22"/>
      <c r="F438" s="22"/>
      <c r="G438" s="23"/>
      <c r="H438" s="23"/>
      <c r="I438" s="23"/>
      <c r="J438" s="23"/>
      <c r="K438" s="23"/>
      <c r="L438" s="23"/>
      <c r="M438" s="33" t="s">
        <v>361</v>
      </c>
      <c r="N438" s="33" t="s">
        <v>359</v>
      </c>
      <c r="O438" s="22"/>
    </row>
    <row r="439" ht="18.6" customHeight="1" spans="1:15">
      <c r="A439" s="22">
        <v>218</v>
      </c>
      <c r="B439" s="22" t="s">
        <v>409</v>
      </c>
      <c r="C439" s="22" t="s">
        <v>410</v>
      </c>
      <c r="D439" s="22" t="s">
        <v>394</v>
      </c>
      <c r="E439" s="22">
        <v>4</v>
      </c>
      <c r="F439" s="22" t="s">
        <v>807</v>
      </c>
      <c r="G439" s="23">
        <f t="shared" ref="G439" si="217">SUM(H439:L440)</f>
        <v>20000</v>
      </c>
      <c r="H439" s="23">
        <v>20000</v>
      </c>
      <c r="I439" s="23"/>
      <c r="J439" s="23"/>
      <c r="K439" s="23"/>
      <c r="L439" s="23"/>
      <c r="M439" s="33" t="s">
        <v>358</v>
      </c>
      <c r="N439" s="33" t="s">
        <v>359</v>
      </c>
      <c r="O439" s="22"/>
    </row>
    <row r="440" ht="18.6" customHeight="1" spans="1:15">
      <c r="A440" s="22"/>
      <c r="B440" s="22"/>
      <c r="C440" s="22"/>
      <c r="D440" s="22"/>
      <c r="E440" s="22"/>
      <c r="F440" s="22"/>
      <c r="G440" s="23"/>
      <c r="H440" s="23"/>
      <c r="I440" s="23"/>
      <c r="J440" s="23"/>
      <c r="K440" s="23"/>
      <c r="L440" s="23"/>
      <c r="M440" s="33" t="s">
        <v>361</v>
      </c>
      <c r="N440" s="33" t="s">
        <v>359</v>
      </c>
      <c r="O440" s="22"/>
    </row>
    <row r="441" ht="18.6" customHeight="1" spans="1:15">
      <c r="A441" s="22">
        <v>219</v>
      </c>
      <c r="B441" s="22" t="s">
        <v>537</v>
      </c>
      <c r="C441" s="22" t="s">
        <v>389</v>
      </c>
      <c r="D441" s="22" t="s">
        <v>390</v>
      </c>
      <c r="E441" s="22">
        <v>50</v>
      </c>
      <c r="F441" s="22" t="s">
        <v>808</v>
      </c>
      <c r="G441" s="23">
        <f t="shared" ref="G441" si="218">SUM(H441:L442)</f>
        <v>8000</v>
      </c>
      <c r="H441" s="23">
        <v>8000</v>
      </c>
      <c r="I441" s="23"/>
      <c r="J441" s="23"/>
      <c r="K441" s="23"/>
      <c r="L441" s="23"/>
      <c r="M441" s="33" t="s">
        <v>358</v>
      </c>
      <c r="N441" s="33" t="s">
        <v>359</v>
      </c>
      <c r="O441" s="22"/>
    </row>
    <row r="442" ht="18.6" customHeight="1" spans="1:15">
      <c r="A442" s="22"/>
      <c r="B442" s="22"/>
      <c r="C442" s="22"/>
      <c r="D442" s="22"/>
      <c r="E442" s="22"/>
      <c r="F442" s="22"/>
      <c r="G442" s="23"/>
      <c r="H442" s="23"/>
      <c r="I442" s="23"/>
      <c r="J442" s="23"/>
      <c r="K442" s="23"/>
      <c r="L442" s="23"/>
      <c r="M442" s="33" t="s">
        <v>361</v>
      </c>
      <c r="N442" s="33" t="s">
        <v>359</v>
      </c>
      <c r="O442" s="22"/>
    </row>
    <row r="443" ht="18.6" customHeight="1" spans="1:15">
      <c r="A443" s="22">
        <v>220</v>
      </c>
      <c r="B443" s="22" t="s">
        <v>809</v>
      </c>
      <c r="C443" s="22" t="s">
        <v>810</v>
      </c>
      <c r="D443" s="22" t="s">
        <v>766</v>
      </c>
      <c r="E443" s="22">
        <v>40</v>
      </c>
      <c r="F443" s="22" t="s">
        <v>811</v>
      </c>
      <c r="G443" s="23">
        <f t="shared" ref="G443" si="219">SUM(H443:L444)</f>
        <v>6400</v>
      </c>
      <c r="H443" s="23">
        <v>6400</v>
      </c>
      <c r="I443" s="23"/>
      <c r="J443" s="23"/>
      <c r="K443" s="23"/>
      <c r="L443" s="23"/>
      <c r="M443" s="33" t="s">
        <v>358</v>
      </c>
      <c r="N443" s="33" t="s">
        <v>359</v>
      </c>
      <c r="O443" s="22"/>
    </row>
    <row r="444" ht="18.6" customHeight="1" spans="1:15">
      <c r="A444" s="22"/>
      <c r="B444" s="22"/>
      <c r="C444" s="22"/>
      <c r="D444" s="22"/>
      <c r="E444" s="22"/>
      <c r="F444" s="22"/>
      <c r="G444" s="23"/>
      <c r="H444" s="23"/>
      <c r="I444" s="23"/>
      <c r="J444" s="23"/>
      <c r="K444" s="23"/>
      <c r="L444" s="23"/>
      <c r="M444" s="33" t="s">
        <v>361</v>
      </c>
      <c r="N444" s="33" t="s">
        <v>359</v>
      </c>
      <c r="O444" s="22"/>
    </row>
    <row r="445" ht="18.6" customHeight="1" spans="1:15">
      <c r="A445" s="22">
        <v>221</v>
      </c>
      <c r="B445" s="22" t="s">
        <v>812</v>
      </c>
      <c r="C445" s="22" t="s">
        <v>435</v>
      </c>
      <c r="D445" s="22" t="s">
        <v>356</v>
      </c>
      <c r="E445" s="22">
        <v>1</v>
      </c>
      <c r="F445" s="22" t="s">
        <v>813</v>
      </c>
      <c r="G445" s="23">
        <f t="shared" ref="G445" si="220">SUM(H445:L446)</f>
        <v>100000</v>
      </c>
      <c r="H445" s="23">
        <v>100000</v>
      </c>
      <c r="I445" s="23"/>
      <c r="J445" s="23"/>
      <c r="K445" s="23"/>
      <c r="L445" s="23"/>
      <c r="M445" s="33" t="s">
        <v>358</v>
      </c>
      <c r="N445" s="33" t="s">
        <v>359</v>
      </c>
      <c r="O445" s="22"/>
    </row>
    <row r="446" ht="18.6" customHeight="1" spans="1:15">
      <c r="A446" s="22"/>
      <c r="B446" s="22"/>
      <c r="C446" s="22"/>
      <c r="D446" s="22"/>
      <c r="E446" s="22"/>
      <c r="F446" s="22"/>
      <c r="G446" s="23"/>
      <c r="H446" s="23"/>
      <c r="I446" s="23"/>
      <c r="J446" s="23"/>
      <c r="K446" s="23"/>
      <c r="L446" s="23"/>
      <c r="M446" s="33" t="s">
        <v>361</v>
      </c>
      <c r="N446" s="33" t="s">
        <v>359</v>
      </c>
      <c r="O446" s="22"/>
    </row>
    <row r="447" ht="18.6" customHeight="1" spans="1:15">
      <c r="A447" s="22">
        <v>222</v>
      </c>
      <c r="B447" s="22" t="s">
        <v>814</v>
      </c>
      <c r="C447" s="22" t="s">
        <v>575</v>
      </c>
      <c r="D447" s="22" t="s">
        <v>394</v>
      </c>
      <c r="E447" s="22">
        <v>2</v>
      </c>
      <c r="F447" s="22" t="s">
        <v>815</v>
      </c>
      <c r="G447" s="23">
        <f t="shared" ref="G447" si="221">SUM(H447:L448)</f>
        <v>20000</v>
      </c>
      <c r="H447" s="23">
        <v>20000</v>
      </c>
      <c r="I447" s="23"/>
      <c r="J447" s="23"/>
      <c r="K447" s="23"/>
      <c r="L447" s="23"/>
      <c r="M447" s="33" t="s">
        <v>358</v>
      </c>
      <c r="N447" s="33" t="s">
        <v>359</v>
      </c>
      <c r="O447" s="22"/>
    </row>
    <row r="448" ht="18.6" customHeight="1" spans="1:15">
      <c r="A448" s="22"/>
      <c r="B448" s="22"/>
      <c r="C448" s="22"/>
      <c r="D448" s="22"/>
      <c r="E448" s="22"/>
      <c r="F448" s="22"/>
      <c r="G448" s="23"/>
      <c r="H448" s="23"/>
      <c r="I448" s="23"/>
      <c r="J448" s="23"/>
      <c r="K448" s="23"/>
      <c r="L448" s="23"/>
      <c r="M448" s="33" t="s">
        <v>361</v>
      </c>
      <c r="N448" s="33" t="s">
        <v>359</v>
      </c>
      <c r="O448" s="22"/>
    </row>
    <row r="449" ht="18.6" customHeight="1" spans="1:15">
      <c r="A449" s="22">
        <v>223</v>
      </c>
      <c r="B449" s="22" t="s">
        <v>816</v>
      </c>
      <c r="C449" s="22" t="s">
        <v>584</v>
      </c>
      <c r="D449" s="22" t="s">
        <v>407</v>
      </c>
      <c r="E449" s="22">
        <v>600</v>
      </c>
      <c r="F449" s="22" t="s">
        <v>817</v>
      </c>
      <c r="G449" s="23">
        <f t="shared" ref="G449" si="222">SUM(H449:L450)</f>
        <v>42000</v>
      </c>
      <c r="H449" s="23">
        <v>42000</v>
      </c>
      <c r="I449" s="23"/>
      <c r="J449" s="23"/>
      <c r="K449" s="23"/>
      <c r="L449" s="23"/>
      <c r="M449" s="33" t="s">
        <v>358</v>
      </c>
      <c r="N449" s="33" t="s">
        <v>359</v>
      </c>
      <c r="O449" s="22"/>
    </row>
    <row r="450" ht="18.6" customHeight="1" spans="1:15">
      <c r="A450" s="22"/>
      <c r="B450" s="22"/>
      <c r="C450" s="22"/>
      <c r="D450" s="22"/>
      <c r="E450" s="22"/>
      <c r="F450" s="22"/>
      <c r="G450" s="23"/>
      <c r="H450" s="23"/>
      <c r="I450" s="23"/>
      <c r="J450" s="23"/>
      <c r="K450" s="23"/>
      <c r="L450" s="23"/>
      <c r="M450" s="33" t="s">
        <v>361</v>
      </c>
      <c r="N450" s="33" t="s">
        <v>359</v>
      </c>
      <c r="O450" s="22"/>
    </row>
    <row r="451" ht="18.6" customHeight="1" spans="1:15">
      <c r="A451" s="22">
        <v>224</v>
      </c>
      <c r="B451" s="22" t="s">
        <v>412</v>
      </c>
      <c r="C451" s="22" t="s">
        <v>413</v>
      </c>
      <c r="D451" s="22" t="s">
        <v>394</v>
      </c>
      <c r="E451" s="22">
        <v>6</v>
      </c>
      <c r="F451" s="22" t="s">
        <v>818</v>
      </c>
      <c r="G451" s="23">
        <f t="shared" ref="G451" si="223">SUM(H451:L452)</f>
        <v>30000</v>
      </c>
      <c r="H451" s="23"/>
      <c r="I451" s="23"/>
      <c r="J451" s="23">
        <v>30000</v>
      </c>
      <c r="K451" s="23"/>
      <c r="L451" s="23"/>
      <c r="M451" s="33" t="s">
        <v>358</v>
      </c>
      <c r="N451" s="33" t="s">
        <v>359</v>
      </c>
      <c r="O451" s="22" t="s">
        <v>819</v>
      </c>
    </row>
    <row r="452" ht="18.6" customHeight="1" spans="1:15">
      <c r="A452" s="22"/>
      <c r="B452" s="22"/>
      <c r="C452" s="22"/>
      <c r="D452" s="22"/>
      <c r="E452" s="22"/>
      <c r="F452" s="22"/>
      <c r="G452" s="23"/>
      <c r="H452" s="23"/>
      <c r="I452" s="23"/>
      <c r="J452" s="23"/>
      <c r="K452" s="23"/>
      <c r="L452" s="23"/>
      <c r="M452" s="33" t="s">
        <v>361</v>
      </c>
      <c r="N452" s="33" t="s">
        <v>359</v>
      </c>
      <c r="O452" s="22"/>
    </row>
    <row r="453" ht="18.6" customHeight="1" spans="1:15">
      <c r="A453" s="22">
        <v>225</v>
      </c>
      <c r="B453" s="22" t="s">
        <v>515</v>
      </c>
      <c r="C453" s="22" t="s">
        <v>516</v>
      </c>
      <c r="D453" s="22" t="s">
        <v>371</v>
      </c>
      <c r="E453" s="22">
        <v>1</v>
      </c>
      <c r="F453" s="22" t="s">
        <v>820</v>
      </c>
      <c r="G453" s="23">
        <f t="shared" ref="G453" si="224">SUM(H453:L454)</f>
        <v>39000</v>
      </c>
      <c r="H453" s="23"/>
      <c r="I453" s="23"/>
      <c r="J453" s="23">
        <v>39000</v>
      </c>
      <c r="K453" s="23"/>
      <c r="L453" s="23"/>
      <c r="M453" s="33" t="s">
        <v>358</v>
      </c>
      <c r="N453" s="33" t="s">
        <v>359</v>
      </c>
      <c r="O453" s="22"/>
    </row>
    <row r="454" ht="18.6" customHeight="1" spans="1:15">
      <c r="A454" s="22"/>
      <c r="B454" s="22"/>
      <c r="C454" s="22"/>
      <c r="D454" s="22"/>
      <c r="E454" s="22"/>
      <c r="F454" s="22"/>
      <c r="G454" s="23"/>
      <c r="H454" s="23"/>
      <c r="I454" s="23"/>
      <c r="J454" s="23"/>
      <c r="K454" s="23"/>
      <c r="L454" s="23"/>
      <c r="M454" s="33" t="s">
        <v>361</v>
      </c>
      <c r="N454" s="33" t="s">
        <v>359</v>
      </c>
      <c r="O454" s="22"/>
    </row>
    <row r="455" ht="18.6" customHeight="1" spans="1:15">
      <c r="A455" s="22">
        <v>226</v>
      </c>
      <c r="B455" s="22" t="s">
        <v>537</v>
      </c>
      <c r="C455" s="22" t="s">
        <v>389</v>
      </c>
      <c r="D455" s="22" t="s">
        <v>390</v>
      </c>
      <c r="E455" s="22">
        <v>40</v>
      </c>
      <c r="F455" s="22" t="s">
        <v>821</v>
      </c>
      <c r="G455" s="23">
        <f t="shared" ref="G455" si="225">SUM(H455:L456)</f>
        <v>8000</v>
      </c>
      <c r="H455" s="23"/>
      <c r="I455" s="23"/>
      <c r="J455" s="23">
        <v>8000</v>
      </c>
      <c r="K455" s="23"/>
      <c r="L455" s="23"/>
      <c r="M455" s="33" t="s">
        <v>358</v>
      </c>
      <c r="N455" s="33" t="s">
        <v>359</v>
      </c>
      <c r="O455" s="22"/>
    </row>
    <row r="456" ht="18.6" customHeight="1" spans="1:15">
      <c r="A456" s="22"/>
      <c r="B456" s="22"/>
      <c r="C456" s="22"/>
      <c r="D456" s="22"/>
      <c r="E456" s="22"/>
      <c r="F456" s="22"/>
      <c r="G456" s="23"/>
      <c r="H456" s="23"/>
      <c r="I456" s="23"/>
      <c r="J456" s="23"/>
      <c r="K456" s="23"/>
      <c r="L456" s="23"/>
      <c r="M456" s="33" t="s">
        <v>361</v>
      </c>
      <c r="N456" s="33" t="s">
        <v>359</v>
      </c>
      <c r="O456" s="22"/>
    </row>
    <row r="457" ht="18.6" customHeight="1" spans="1:15">
      <c r="A457" s="22">
        <v>227</v>
      </c>
      <c r="B457" s="22" t="s">
        <v>822</v>
      </c>
      <c r="C457" s="22" t="s">
        <v>374</v>
      </c>
      <c r="D457" s="22" t="s">
        <v>356</v>
      </c>
      <c r="E457" s="22">
        <v>2</v>
      </c>
      <c r="F457" s="22" t="s">
        <v>531</v>
      </c>
      <c r="G457" s="23">
        <f t="shared" ref="G457" si="226">SUM(H457:L458)</f>
        <v>20000</v>
      </c>
      <c r="H457" s="23"/>
      <c r="I457" s="23"/>
      <c r="J457" s="23">
        <v>20000</v>
      </c>
      <c r="K457" s="23"/>
      <c r="L457" s="23"/>
      <c r="M457" s="33" t="s">
        <v>358</v>
      </c>
      <c r="N457" s="33" t="s">
        <v>359</v>
      </c>
      <c r="O457" s="22"/>
    </row>
    <row r="458" ht="18.6" customHeight="1" spans="1:15">
      <c r="A458" s="22"/>
      <c r="B458" s="22"/>
      <c r="C458" s="22"/>
      <c r="D458" s="22"/>
      <c r="E458" s="22"/>
      <c r="F458" s="22"/>
      <c r="G458" s="23"/>
      <c r="H458" s="23"/>
      <c r="I458" s="23"/>
      <c r="J458" s="23"/>
      <c r="K458" s="23"/>
      <c r="L458" s="23"/>
      <c r="M458" s="33" t="s">
        <v>361</v>
      </c>
      <c r="N458" s="33" t="s">
        <v>359</v>
      </c>
      <c r="O458" s="22"/>
    </row>
    <row r="459" ht="18.6" customHeight="1" spans="1:15">
      <c r="A459" s="22">
        <v>228</v>
      </c>
      <c r="B459" s="22" t="s">
        <v>823</v>
      </c>
      <c r="C459" s="22" t="s">
        <v>429</v>
      </c>
      <c r="D459" s="22" t="s">
        <v>420</v>
      </c>
      <c r="E459" s="22">
        <v>86</v>
      </c>
      <c r="F459" s="22" t="s">
        <v>824</v>
      </c>
      <c r="G459" s="23">
        <f t="shared" ref="G459" si="227">SUM(H459:L460)</f>
        <v>12040</v>
      </c>
      <c r="H459" s="23"/>
      <c r="I459" s="23"/>
      <c r="J459" s="23">
        <v>12040</v>
      </c>
      <c r="K459" s="23"/>
      <c r="L459" s="23"/>
      <c r="M459" s="33" t="s">
        <v>358</v>
      </c>
      <c r="N459" s="33" t="s">
        <v>359</v>
      </c>
      <c r="O459" s="22"/>
    </row>
    <row r="460" ht="18.6" customHeight="1" spans="1:15">
      <c r="A460" s="22"/>
      <c r="B460" s="22"/>
      <c r="C460" s="22"/>
      <c r="D460" s="22"/>
      <c r="E460" s="22"/>
      <c r="F460" s="22"/>
      <c r="G460" s="23"/>
      <c r="H460" s="23"/>
      <c r="I460" s="23"/>
      <c r="J460" s="23"/>
      <c r="K460" s="23"/>
      <c r="L460" s="23"/>
      <c r="M460" s="33" t="s">
        <v>361</v>
      </c>
      <c r="N460" s="33" t="s">
        <v>359</v>
      </c>
      <c r="O460" s="22"/>
    </row>
    <row r="461" ht="18.6" customHeight="1" spans="1:15">
      <c r="A461" s="22">
        <v>229</v>
      </c>
      <c r="B461" s="22" t="s">
        <v>825</v>
      </c>
      <c r="C461" s="22" t="s">
        <v>669</v>
      </c>
      <c r="D461" s="22" t="s">
        <v>420</v>
      </c>
      <c r="E461" s="22">
        <v>34</v>
      </c>
      <c r="F461" s="22" t="s">
        <v>826</v>
      </c>
      <c r="G461" s="23">
        <f t="shared" ref="G461" si="228">SUM(H461:L462)</f>
        <v>51000</v>
      </c>
      <c r="H461" s="23"/>
      <c r="I461" s="23"/>
      <c r="J461" s="23">
        <v>51000</v>
      </c>
      <c r="K461" s="23"/>
      <c r="L461" s="23"/>
      <c r="M461" s="33" t="s">
        <v>358</v>
      </c>
      <c r="N461" s="33" t="s">
        <v>359</v>
      </c>
      <c r="O461" s="22"/>
    </row>
    <row r="462" ht="18.6" customHeight="1" spans="1:15">
      <c r="A462" s="22"/>
      <c r="B462" s="22"/>
      <c r="C462" s="22"/>
      <c r="D462" s="22"/>
      <c r="E462" s="22"/>
      <c r="F462" s="22"/>
      <c r="G462" s="23"/>
      <c r="H462" s="23"/>
      <c r="I462" s="23"/>
      <c r="J462" s="23"/>
      <c r="K462" s="23"/>
      <c r="L462" s="23"/>
      <c r="M462" s="33" t="s">
        <v>361</v>
      </c>
      <c r="N462" s="33" t="s">
        <v>359</v>
      </c>
      <c r="O462" s="22"/>
    </row>
    <row r="463" ht="18.6" customHeight="1" spans="1:15">
      <c r="A463" s="22">
        <v>230</v>
      </c>
      <c r="B463" s="22" t="s">
        <v>827</v>
      </c>
      <c r="C463" s="22" t="s">
        <v>450</v>
      </c>
      <c r="D463" s="22" t="s">
        <v>407</v>
      </c>
      <c r="E463" s="22">
        <v>1</v>
      </c>
      <c r="F463" s="22" t="s">
        <v>828</v>
      </c>
      <c r="G463" s="23">
        <f t="shared" ref="G463" si="229">SUM(H463:L464)</f>
        <v>4300</v>
      </c>
      <c r="H463" s="23"/>
      <c r="I463" s="23"/>
      <c r="J463" s="23">
        <v>4300</v>
      </c>
      <c r="K463" s="23"/>
      <c r="L463" s="23"/>
      <c r="M463" s="33" t="s">
        <v>358</v>
      </c>
      <c r="N463" s="33" t="s">
        <v>359</v>
      </c>
      <c r="O463" s="22"/>
    </row>
    <row r="464" ht="18.6" customHeight="1" spans="1:15">
      <c r="A464" s="22"/>
      <c r="B464" s="22"/>
      <c r="C464" s="22"/>
      <c r="D464" s="22"/>
      <c r="E464" s="22"/>
      <c r="F464" s="22"/>
      <c r="G464" s="23"/>
      <c r="H464" s="23"/>
      <c r="I464" s="23"/>
      <c r="J464" s="23"/>
      <c r="K464" s="23"/>
      <c r="L464" s="23"/>
      <c r="M464" s="33" t="s">
        <v>361</v>
      </c>
      <c r="N464" s="33" t="s">
        <v>359</v>
      </c>
      <c r="O464" s="22"/>
    </row>
    <row r="465" ht="18.6" customHeight="1" spans="1:15">
      <c r="A465" s="22">
        <v>231</v>
      </c>
      <c r="B465" s="22" t="s">
        <v>829</v>
      </c>
      <c r="C465" s="22" t="s">
        <v>589</v>
      </c>
      <c r="D465" s="22" t="s">
        <v>407</v>
      </c>
      <c r="E465" s="22">
        <v>100</v>
      </c>
      <c r="F465" s="22" t="s">
        <v>830</v>
      </c>
      <c r="G465" s="23">
        <f t="shared" ref="G465" si="230">SUM(H465:L466)</f>
        <v>9800</v>
      </c>
      <c r="H465" s="23"/>
      <c r="I465" s="23"/>
      <c r="J465" s="23">
        <v>9800</v>
      </c>
      <c r="K465" s="23"/>
      <c r="L465" s="23"/>
      <c r="M465" s="33" t="s">
        <v>358</v>
      </c>
      <c r="N465" s="33" t="s">
        <v>359</v>
      </c>
      <c r="O465" s="22"/>
    </row>
    <row r="466" ht="18.6" customHeight="1" spans="1:15">
      <c r="A466" s="22"/>
      <c r="B466" s="22"/>
      <c r="C466" s="22"/>
      <c r="D466" s="22"/>
      <c r="E466" s="22"/>
      <c r="F466" s="22"/>
      <c r="G466" s="23"/>
      <c r="H466" s="23"/>
      <c r="I466" s="23"/>
      <c r="J466" s="23"/>
      <c r="K466" s="23"/>
      <c r="L466" s="23"/>
      <c r="M466" s="33" t="s">
        <v>361</v>
      </c>
      <c r="N466" s="33" t="s">
        <v>359</v>
      </c>
      <c r="O466" s="22"/>
    </row>
    <row r="467" ht="18.6" customHeight="1" spans="1:15">
      <c r="A467" s="22">
        <v>232</v>
      </c>
      <c r="B467" s="22" t="s">
        <v>831</v>
      </c>
      <c r="C467" s="22" t="s">
        <v>400</v>
      </c>
      <c r="D467" s="22" t="s">
        <v>394</v>
      </c>
      <c r="E467" s="22">
        <v>1</v>
      </c>
      <c r="F467" s="22" t="s">
        <v>832</v>
      </c>
      <c r="G467" s="23">
        <f t="shared" ref="G467" si="231">SUM(H467:L468)</f>
        <v>8900</v>
      </c>
      <c r="H467" s="23"/>
      <c r="I467" s="23"/>
      <c r="J467" s="23">
        <v>8900</v>
      </c>
      <c r="K467" s="23"/>
      <c r="L467" s="23"/>
      <c r="M467" s="33" t="s">
        <v>358</v>
      </c>
      <c r="N467" s="33" t="s">
        <v>359</v>
      </c>
      <c r="O467" s="22"/>
    </row>
    <row r="468" ht="18.6" customHeight="1" spans="1:15">
      <c r="A468" s="22"/>
      <c r="B468" s="22"/>
      <c r="C468" s="22"/>
      <c r="D468" s="22"/>
      <c r="E468" s="22"/>
      <c r="F468" s="22"/>
      <c r="G468" s="23"/>
      <c r="H468" s="23"/>
      <c r="I468" s="23"/>
      <c r="J468" s="23"/>
      <c r="K468" s="23"/>
      <c r="L468" s="23"/>
      <c r="M468" s="33" t="s">
        <v>361</v>
      </c>
      <c r="N468" s="33" t="s">
        <v>359</v>
      </c>
      <c r="O468" s="22"/>
    </row>
    <row r="469" ht="18.6" customHeight="1" spans="1:15">
      <c r="A469" s="22">
        <v>233</v>
      </c>
      <c r="B469" s="22" t="s">
        <v>833</v>
      </c>
      <c r="C469" s="22" t="s">
        <v>435</v>
      </c>
      <c r="D469" s="22" t="s">
        <v>356</v>
      </c>
      <c r="E469" s="22">
        <v>1</v>
      </c>
      <c r="F469" s="22" t="s">
        <v>356</v>
      </c>
      <c r="G469" s="23">
        <f t="shared" ref="G469" si="232">SUM(H469:L470)</f>
        <v>63000</v>
      </c>
      <c r="H469" s="23"/>
      <c r="I469" s="23"/>
      <c r="J469" s="23">
        <v>63000</v>
      </c>
      <c r="K469" s="23"/>
      <c r="L469" s="23"/>
      <c r="M469" s="33" t="s">
        <v>358</v>
      </c>
      <c r="N469" s="33" t="s">
        <v>359</v>
      </c>
      <c r="O469" s="22"/>
    </row>
    <row r="470" ht="18.6" customHeight="1" spans="1:15">
      <c r="A470" s="22"/>
      <c r="B470" s="22"/>
      <c r="C470" s="22"/>
      <c r="D470" s="22"/>
      <c r="E470" s="22"/>
      <c r="F470" s="22"/>
      <c r="G470" s="23"/>
      <c r="H470" s="23"/>
      <c r="I470" s="23"/>
      <c r="J470" s="23"/>
      <c r="K470" s="23"/>
      <c r="L470" s="23"/>
      <c r="M470" s="33" t="s">
        <v>361</v>
      </c>
      <c r="N470" s="33" t="s">
        <v>359</v>
      </c>
      <c r="O470" s="22"/>
    </row>
    <row r="471" ht="18.6" customHeight="1" spans="1:15">
      <c r="A471" s="22">
        <v>234</v>
      </c>
      <c r="B471" s="22" t="s">
        <v>834</v>
      </c>
      <c r="C471" s="22" t="s">
        <v>663</v>
      </c>
      <c r="D471" s="22" t="s">
        <v>394</v>
      </c>
      <c r="E471" s="22">
        <v>1</v>
      </c>
      <c r="F471" s="22" t="s">
        <v>394</v>
      </c>
      <c r="G471" s="23">
        <f t="shared" ref="G471" si="233">SUM(H471:L472)</f>
        <v>6300</v>
      </c>
      <c r="H471" s="23"/>
      <c r="I471" s="23"/>
      <c r="J471" s="23">
        <v>6300</v>
      </c>
      <c r="K471" s="23"/>
      <c r="L471" s="23"/>
      <c r="M471" s="33" t="s">
        <v>358</v>
      </c>
      <c r="N471" s="33" t="s">
        <v>359</v>
      </c>
      <c r="O471" s="22"/>
    </row>
    <row r="472" ht="18.6" customHeight="1" spans="1:15">
      <c r="A472" s="22"/>
      <c r="B472" s="22"/>
      <c r="C472" s="22"/>
      <c r="D472" s="22"/>
      <c r="E472" s="22"/>
      <c r="F472" s="22"/>
      <c r="G472" s="23"/>
      <c r="H472" s="23"/>
      <c r="I472" s="23"/>
      <c r="J472" s="23"/>
      <c r="K472" s="23"/>
      <c r="L472" s="23"/>
      <c r="M472" s="33" t="s">
        <v>361</v>
      </c>
      <c r="N472" s="33" t="s">
        <v>359</v>
      </c>
      <c r="O472" s="22"/>
    </row>
    <row r="473" ht="18.6" customHeight="1" spans="1:15">
      <c r="A473" s="22">
        <v>235</v>
      </c>
      <c r="B473" s="22" t="s">
        <v>835</v>
      </c>
      <c r="C473" s="22" t="s">
        <v>663</v>
      </c>
      <c r="D473" s="22" t="s">
        <v>394</v>
      </c>
      <c r="E473" s="22">
        <v>5</v>
      </c>
      <c r="F473" s="22" t="s">
        <v>836</v>
      </c>
      <c r="G473" s="23">
        <f t="shared" ref="G473" si="234">SUM(H473:L474)</f>
        <v>27500</v>
      </c>
      <c r="H473" s="23">
        <v>27500</v>
      </c>
      <c r="I473" s="23"/>
      <c r="J473" s="23"/>
      <c r="K473" s="23"/>
      <c r="L473" s="23"/>
      <c r="M473" s="33" t="s">
        <v>358</v>
      </c>
      <c r="N473" s="33" t="s">
        <v>359</v>
      </c>
      <c r="O473" s="22" t="s">
        <v>837</v>
      </c>
    </row>
    <row r="474" ht="18.6" customHeight="1" spans="1:15">
      <c r="A474" s="22"/>
      <c r="B474" s="22"/>
      <c r="C474" s="22"/>
      <c r="D474" s="22"/>
      <c r="E474" s="22"/>
      <c r="F474" s="22"/>
      <c r="G474" s="23"/>
      <c r="H474" s="23"/>
      <c r="I474" s="23"/>
      <c r="J474" s="23"/>
      <c r="K474" s="23"/>
      <c r="L474" s="23"/>
      <c r="M474" s="33" t="s">
        <v>361</v>
      </c>
      <c r="N474" s="33" t="s">
        <v>359</v>
      </c>
      <c r="O474" s="22"/>
    </row>
    <row r="475" ht="18.6" customHeight="1" spans="1:15">
      <c r="A475" s="22">
        <v>236</v>
      </c>
      <c r="B475" s="22" t="s">
        <v>838</v>
      </c>
      <c r="C475" s="22" t="s">
        <v>663</v>
      </c>
      <c r="D475" s="22" t="s">
        <v>394</v>
      </c>
      <c r="E475" s="22">
        <v>2</v>
      </c>
      <c r="F475" s="22" t="s">
        <v>839</v>
      </c>
      <c r="G475" s="23">
        <f t="shared" ref="G475" si="235">SUM(H475:L476)</f>
        <v>9000</v>
      </c>
      <c r="H475" s="23">
        <v>9000</v>
      </c>
      <c r="I475" s="23"/>
      <c r="J475" s="23"/>
      <c r="K475" s="23"/>
      <c r="L475" s="23"/>
      <c r="M475" s="33" t="s">
        <v>358</v>
      </c>
      <c r="N475" s="33" t="s">
        <v>359</v>
      </c>
      <c r="O475" s="22"/>
    </row>
    <row r="476" ht="18.6" customHeight="1" spans="1:15">
      <c r="A476" s="22"/>
      <c r="B476" s="22"/>
      <c r="C476" s="22"/>
      <c r="D476" s="22"/>
      <c r="E476" s="22"/>
      <c r="F476" s="22"/>
      <c r="G476" s="23"/>
      <c r="H476" s="23"/>
      <c r="I476" s="23"/>
      <c r="J476" s="23"/>
      <c r="K476" s="23"/>
      <c r="L476" s="23"/>
      <c r="M476" s="33" t="s">
        <v>361</v>
      </c>
      <c r="N476" s="33" t="s">
        <v>359</v>
      </c>
      <c r="O476" s="22"/>
    </row>
    <row r="477" ht="18.6" customHeight="1" spans="1:15">
      <c r="A477" s="22">
        <v>237</v>
      </c>
      <c r="B477" s="22" t="s">
        <v>583</v>
      </c>
      <c r="C477" s="22" t="s">
        <v>663</v>
      </c>
      <c r="D477" s="22" t="s">
        <v>394</v>
      </c>
      <c r="E477" s="22">
        <v>1</v>
      </c>
      <c r="F477" s="22" t="s">
        <v>583</v>
      </c>
      <c r="G477" s="23">
        <f t="shared" ref="G477" si="236">SUM(H477:L478)</f>
        <v>1500</v>
      </c>
      <c r="H477" s="23">
        <v>1500</v>
      </c>
      <c r="I477" s="23"/>
      <c r="J477" s="23"/>
      <c r="K477" s="23"/>
      <c r="L477" s="23"/>
      <c r="M477" s="33" t="s">
        <v>358</v>
      </c>
      <c r="N477" s="33" t="s">
        <v>359</v>
      </c>
      <c r="O477" s="22"/>
    </row>
    <row r="478" ht="18.6" customHeight="1" spans="1:15">
      <c r="A478" s="22"/>
      <c r="B478" s="22"/>
      <c r="C478" s="22"/>
      <c r="D478" s="22"/>
      <c r="E478" s="22"/>
      <c r="F478" s="22"/>
      <c r="G478" s="23"/>
      <c r="H478" s="23"/>
      <c r="I478" s="23"/>
      <c r="J478" s="23"/>
      <c r="K478" s="23"/>
      <c r="L478" s="23"/>
      <c r="M478" s="33" t="s">
        <v>361</v>
      </c>
      <c r="N478" s="33" t="s">
        <v>359</v>
      </c>
      <c r="O478" s="22"/>
    </row>
    <row r="479" ht="18.6" customHeight="1" spans="1:15">
      <c r="A479" s="22">
        <v>238</v>
      </c>
      <c r="B479" s="22" t="s">
        <v>840</v>
      </c>
      <c r="C479" s="22" t="s">
        <v>663</v>
      </c>
      <c r="D479" s="22" t="s">
        <v>394</v>
      </c>
      <c r="E479" s="22">
        <v>1</v>
      </c>
      <c r="F479" s="22" t="s">
        <v>841</v>
      </c>
      <c r="G479" s="23">
        <f t="shared" ref="G479" si="237">SUM(H479:L480)</f>
        <v>5500</v>
      </c>
      <c r="H479" s="23">
        <v>5500</v>
      </c>
      <c r="I479" s="23"/>
      <c r="J479" s="23"/>
      <c r="K479" s="23"/>
      <c r="L479" s="23"/>
      <c r="M479" s="33" t="s">
        <v>358</v>
      </c>
      <c r="N479" s="33" t="s">
        <v>359</v>
      </c>
      <c r="O479" s="22"/>
    </row>
    <row r="480" ht="18.6" customHeight="1" spans="1:15">
      <c r="A480" s="22"/>
      <c r="B480" s="22"/>
      <c r="C480" s="22"/>
      <c r="D480" s="22"/>
      <c r="E480" s="22"/>
      <c r="F480" s="22"/>
      <c r="G480" s="23"/>
      <c r="H480" s="23"/>
      <c r="I480" s="23"/>
      <c r="J480" s="23"/>
      <c r="K480" s="23"/>
      <c r="L480" s="23"/>
      <c r="M480" s="33" t="s">
        <v>361</v>
      </c>
      <c r="N480" s="33" t="s">
        <v>359</v>
      </c>
      <c r="O480" s="22"/>
    </row>
    <row r="481" ht="18.6" customHeight="1" spans="1:15">
      <c r="A481" s="22">
        <v>239</v>
      </c>
      <c r="B481" s="22" t="s">
        <v>842</v>
      </c>
      <c r="C481" s="22" t="s">
        <v>366</v>
      </c>
      <c r="D481" s="22" t="s">
        <v>394</v>
      </c>
      <c r="E481" s="22">
        <v>1</v>
      </c>
      <c r="F481" s="22" t="s">
        <v>843</v>
      </c>
      <c r="G481" s="23">
        <f t="shared" ref="G481" si="238">SUM(H481:L482)</f>
        <v>12000</v>
      </c>
      <c r="H481" s="23">
        <v>12000</v>
      </c>
      <c r="I481" s="23"/>
      <c r="J481" s="23"/>
      <c r="K481" s="23"/>
      <c r="L481" s="23"/>
      <c r="M481" s="33" t="s">
        <v>358</v>
      </c>
      <c r="N481" s="33" t="s">
        <v>359</v>
      </c>
      <c r="O481" s="22"/>
    </row>
    <row r="482" ht="18.6" customHeight="1" spans="1:15">
      <c r="A482" s="22"/>
      <c r="B482" s="22"/>
      <c r="C482" s="22"/>
      <c r="D482" s="22"/>
      <c r="E482" s="22"/>
      <c r="F482" s="22"/>
      <c r="G482" s="23"/>
      <c r="H482" s="23"/>
      <c r="I482" s="23"/>
      <c r="J482" s="23"/>
      <c r="K482" s="23"/>
      <c r="L482" s="23"/>
      <c r="M482" s="33" t="s">
        <v>361</v>
      </c>
      <c r="N482" s="33" t="s">
        <v>359</v>
      </c>
      <c r="O482" s="22"/>
    </row>
    <row r="483" ht="18.6" customHeight="1" spans="1:15">
      <c r="A483" s="22">
        <v>240</v>
      </c>
      <c r="B483" s="22" t="s">
        <v>424</v>
      </c>
      <c r="C483" s="22" t="s">
        <v>389</v>
      </c>
      <c r="D483" s="22" t="s">
        <v>390</v>
      </c>
      <c r="E483" s="22">
        <v>45</v>
      </c>
      <c r="F483" s="22" t="s">
        <v>844</v>
      </c>
      <c r="G483" s="23">
        <f t="shared" ref="G483" si="239">SUM(H483:L484)</f>
        <v>9000</v>
      </c>
      <c r="H483" s="23">
        <v>9000</v>
      </c>
      <c r="I483" s="23"/>
      <c r="J483" s="23"/>
      <c r="K483" s="23"/>
      <c r="L483" s="23"/>
      <c r="M483" s="33" t="s">
        <v>358</v>
      </c>
      <c r="N483" s="33" t="s">
        <v>359</v>
      </c>
      <c r="O483" s="22" t="s">
        <v>845</v>
      </c>
    </row>
    <row r="484" ht="18.6" customHeight="1" spans="1:15">
      <c r="A484" s="22"/>
      <c r="B484" s="22"/>
      <c r="C484" s="22"/>
      <c r="D484" s="22"/>
      <c r="E484" s="22"/>
      <c r="F484" s="22"/>
      <c r="G484" s="23"/>
      <c r="H484" s="23"/>
      <c r="I484" s="23"/>
      <c r="J484" s="23"/>
      <c r="K484" s="23"/>
      <c r="L484" s="23"/>
      <c r="M484" s="33" t="s">
        <v>361</v>
      </c>
      <c r="N484" s="33" t="s">
        <v>359</v>
      </c>
      <c r="O484" s="22"/>
    </row>
    <row r="485" ht="18.6" customHeight="1" spans="1:15">
      <c r="A485" s="22">
        <v>241</v>
      </c>
      <c r="B485" s="22" t="s">
        <v>497</v>
      </c>
      <c r="C485" s="22" t="s">
        <v>366</v>
      </c>
      <c r="D485" s="22" t="s">
        <v>394</v>
      </c>
      <c r="E485" s="22">
        <v>2</v>
      </c>
      <c r="F485" s="22" t="s">
        <v>846</v>
      </c>
      <c r="G485" s="23">
        <f t="shared" ref="G485" si="240">SUM(H485:L486)</f>
        <v>3000</v>
      </c>
      <c r="H485" s="23">
        <v>3000</v>
      </c>
      <c r="I485" s="23"/>
      <c r="J485" s="23"/>
      <c r="K485" s="23"/>
      <c r="L485" s="23"/>
      <c r="M485" s="33" t="s">
        <v>358</v>
      </c>
      <c r="N485" s="33" t="s">
        <v>359</v>
      </c>
      <c r="O485" s="22"/>
    </row>
    <row r="486" ht="18.6" customHeight="1" spans="1:15">
      <c r="A486" s="22"/>
      <c r="B486" s="22"/>
      <c r="C486" s="22"/>
      <c r="D486" s="22"/>
      <c r="E486" s="22"/>
      <c r="F486" s="22"/>
      <c r="G486" s="23"/>
      <c r="H486" s="23"/>
      <c r="I486" s="23"/>
      <c r="J486" s="23"/>
      <c r="K486" s="23"/>
      <c r="L486" s="23"/>
      <c r="M486" s="33" t="s">
        <v>361</v>
      </c>
      <c r="N486" s="33" t="s">
        <v>359</v>
      </c>
      <c r="O486" s="22"/>
    </row>
    <row r="487" ht="18.6" customHeight="1" spans="1:15">
      <c r="A487" s="22">
        <v>242</v>
      </c>
      <c r="B487" s="22" t="s">
        <v>847</v>
      </c>
      <c r="C487" s="22" t="s">
        <v>578</v>
      </c>
      <c r="D487" s="22" t="s">
        <v>541</v>
      </c>
      <c r="E487" s="22">
        <v>450</v>
      </c>
      <c r="F487" s="22" t="s">
        <v>848</v>
      </c>
      <c r="G487" s="23">
        <f t="shared" ref="G487" si="241">SUM(H487:L488)</f>
        <v>15750</v>
      </c>
      <c r="H487" s="23"/>
      <c r="I487" s="23"/>
      <c r="J487" s="23">
        <v>15750</v>
      </c>
      <c r="K487" s="23"/>
      <c r="L487" s="23"/>
      <c r="M487" s="33" t="s">
        <v>358</v>
      </c>
      <c r="N487" s="33" t="s">
        <v>359</v>
      </c>
      <c r="O487" s="22"/>
    </row>
    <row r="488" ht="18.6" customHeight="1" spans="1:15">
      <c r="A488" s="22"/>
      <c r="B488" s="22"/>
      <c r="C488" s="22"/>
      <c r="D488" s="22"/>
      <c r="E488" s="22"/>
      <c r="F488" s="22"/>
      <c r="G488" s="23"/>
      <c r="H488" s="23"/>
      <c r="I488" s="23"/>
      <c r="J488" s="23"/>
      <c r="K488" s="23"/>
      <c r="L488" s="23"/>
      <c r="M488" s="33" t="s">
        <v>361</v>
      </c>
      <c r="N488" s="33" t="s">
        <v>359</v>
      </c>
      <c r="O488" s="22"/>
    </row>
    <row r="489" ht="18.6" customHeight="1" spans="1:15">
      <c r="A489" s="22">
        <v>243</v>
      </c>
      <c r="B489" s="22" t="s">
        <v>443</v>
      </c>
      <c r="C489" s="22" t="s">
        <v>450</v>
      </c>
      <c r="D489" s="22" t="s">
        <v>356</v>
      </c>
      <c r="E489" s="22">
        <v>1</v>
      </c>
      <c r="F489" s="22" t="s">
        <v>849</v>
      </c>
      <c r="G489" s="23">
        <f t="shared" ref="G489" si="242">SUM(H489:L490)</f>
        <v>21000</v>
      </c>
      <c r="H489" s="23"/>
      <c r="I489" s="23"/>
      <c r="J489" s="23">
        <v>21000</v>
      </c>
      <c r="K489" s="23"/>
      <c r="L489" s="23"/>
      <c r="M489" s="33" t="s">
        <v>358</v>
      </c>
      <c r="N489" s="33" t="s">
        <v>359</v>
      </c>
      <c r="O489" s="22"/>
    </row>
    <row r="490" ht="18.6" customHeight="1" spans="1:15">
      <c r="A490" s="22"/>
      <c r="B490" s="22"/>
      <c r="C490" s="22"/>
      <c r="D490" s="22"/>
      <c r="E490" s="22"/>
      <c r="F490" s="22"/>
      <c r="G490" s="23"/>
      <c r="H490" s="23"/>
      <c r="I490" s="23"/>
      <c r="J490" s="23"/>
      <c r="K490" s="23"/>
      <c r="L490" s="23"/>
      <c r="M490" s="33" t="s">
        <v>361</v>
      </c>
      <c r="N490" s="33" t="s">
        <v>359</v>
      </c>
      <c r="O490" s="22"/>
    </row>
    <row r="491" ht="18.6" customHeight="1" spans="1:15">
      <c r="A491" s="22">
        <v>244</v>
      </c>
      <c r="B491" s="22" t="s">
        <v>558</v>
      </c>
      <c r="C491" s="22" t="s">
        <v>450</v>
      </c>
      <c r="D491" s="22" t="s">
        <v>356</v>
      </c>
      <c r="E491" s="22">
        <v>1</v>
      </c>
      <c r="F491" s="22" t="s">
        <v>850</v>
      </c>
      <c r="G491" s="23">
        <f t="shared" ref="G491" si="243">SUM(H491:L492)</f>
        <v>35000</v>
      </c>
      <c r="H491" s="23"/>
      <c r="I491" s="23"/>
      <c r="J491" s="23">
        <v>35000</v>
      </c>
      <c r="K491" s="23"/>
      <c r="L491" s="23"/>
      <c r="M491" s="33" t="s">
        <v>358</v>
      </c>
      <c r="N491" s="33" t="s">
        <v>359</v>
      </c>
      <c r="O491" s="22"/>
    </row>
    <row r="492" ht="18.6" customHeight="1" spans="1:15">
      <c r="A492" s="22"/>
      <c r="B492" s="22"/>
      <c r="C492" s="22"/>
      <c r="D492" s="22"/>
      <c r="E492" s="22"/>
      <c r="F492" s="22"/>
      <c r="G492" s="23"/>
      <c r="H492" s="23"/>
      <c r="I492" s="23"/>
      <c r="J492" s="23"/>
      <c r="K492" s="23"/>
      <c r="L492" s="23"/>
      <c r="M492" s="33" t="s">
        <v>361</v>
      </c>
      <c r="N492" s="33" t="s">
        <v>359</v>
      </c>
      <c r="O492" s="22"/>
    </row>
    <row r="493" ht="18.6" customHeight="1" spans="1:15">
      <c r="A493" s="22">
        <v>245</v>
      </c>
      <c r="B493" s="22" t="s">
        <v>623</v>
      </c>
      <c r="C493" s="22" t="s">
        <v>435</v>
      </c>
      <c r="D493" s="22" t="s">
        <v>356</v>
      </c>
      <c r="E493" s="22">
        <v>1</v>
      </c>
      <c r="F493" s="22" t="s">
        <v>851</v>
      </c>
      <c r="G493" s="23">
        <f t="shared" ref="G493" si="244">SUM(H493:L494)</f>
        <v>10000</v>
      </c>
      <c r="H493" s="23"/>
      <c r="I493" s="23"/>
      <c r="J493" s="23">
        <v>10000</v>
      </c>
      <c r="K493" s="23"/>
      <c r="L493" s="23"/>
      <c r="M493" s="33" t="s">
        <v>358</v>
      </c>
      <c r="N493" s="33" t="s">
        <v>359</v>
      </c>
      <c r="O493" s="22"/>
    </row>
    <row r="494" ht="18.6" customHeight="1" spans="1:15">
      <c r="A494" s="22"/>
      <c r="B494" s="22"/>
      <c r="C494" s="22"/>
      <c r="D494" s="22"/>
      <c r="E494" s="22"/>
      <c r="F494" s="22"/>
      <c r="G494" s="23"/>
      <c r="H494" s="23"/>
      <c r="I494" s="23"/>
      <c r="J494" s="23"/>
      <c r="K494" s="23"/>
      <c r="L494" s="23"/>
      <c r="M494" s="33" t="s">
        <v>361</v>
      </c>
      <c r="N494" s="33" t="s">
        <v>359</v>
      </c>
      <c r="O494" s="22"/>
    </row>
    <row r="495" ht="18.6" customHeight="1" spans="1:15">
      <c r="A495" s="22">
        <v>246</v>
      </c>
      <c r="B495" s="22" t="s">
        <v>623</v>
      </c>
      <c r="C495" s="22" t="s">
        <v>403</v>
      </c>
      <c r="D495" s="22" t="s">
        <v>356</v>
      </c>
      <c r="E495" s="22">
        <v>1</v>
      </c>
      <c r="F495" s="22" t="s">
        <v>852</v>
      </c>
      <c r="G495" s="23">
        <f t="shared" ref="G495" si="245">SUM(H495:L496)</f>
        <v>20000</v>
      </c>
      <c r="H495" s="23"/>
      <c r="I495" s="23"/>
      <c r="J495" s="23">
        <v>20000</v>
      </c>
      <c r="K495" s="23"/>
      <c r="L495" s="23"/>
      <c r="M495" s="33" t="s">
        <v>358</v>
      </c>
      <c r="N495" s="33" t="s">
        <v>359</v>
      </c>
      <c r="O495" s="22"/>
    </row>
    <row r="496" ht="18.6" customHeight="1" spans="1:15">
      <c r="A496" s="22"/>
      <c r="B496" s="22"/>
      <c r="C496" s="22"/>
      <c r="D496" s="22"/>
      <c r="E496" s="22"/>
      <c r="F496" s="22"/>
      <c r="G496" s="23"/>
      <c r="H496" s="23"/>
      <c r="I496" s="23"/>
      <c r="J496" s="23"/>
      <c r="K496" s="23"/>
      <c r="L496" s="23"/>
      <c r="M496" s="33" t="s">
        <v>361</v>
      </c>
      <c r="N496" s="33" t="s">
        <v>359</v>
      </c>
      <c r="O496" s="22"/>
    </row>
    <row r="497" ht="18.6" customHeight="1" spans="1:15">
      <c r="A497" s="22">
        <v>247</v>
      </c>
      <c r="B497" s="22" t="s">
        <v>438</v>
      </c>
      <c r="C497" s="22" t="s">
        <v>403</v>
      </c>
      <c r="D497" s="22" t="s">
        <v>367</v>
      </c>
      <c r="E497" s="22">
        <v>12</v>
      </c>
      <c r="F497" s="22" t="s">
        <v>853</v>
      </c>
      <c r="G497" s="23">
        <f t="shared" ref="G497" si="246">SUM(H497:L498)</f>
        <v>168000</v>
      </c>
      <c r="H497" s="23"/>
      <c r="I497" s="23"/>
      <c r="J497" s="23">
        <v>168000</v>
      </c>
      <c r="K497" s="23"/>
      <c r="L497" s="23"/>
      <c r="M497" s="33" t="s">
        <v>358</v>
      </c>
      <c r="N497" s="33" t="s">
        <v>359</v>
      </c>
      <c r="O497" s="22"/>
    </row>
    <row r="498" ht="18.6" customHeight="1" spans="1:15">
      <c r="A498" s="22"/>
      <c r="B498" s="22"/>
      <c r="C498" s="22"/>
      <c r="D498" s="22"/>
      <c r="E498" s="22"/>
      <c r="F498" s="22"/>
      <c r="G498" s="23"/>
      <c r="H498" s="23"/>
      <c r="I498" s="23"/>
      <c r="J498" s="23"/>
      <c r="K498" s="23"/>
      <c r="L498" s="23"/>
      <c r="M498" s="33" t="s">
        <v>361</v>
      </c>
      <c r="N498" s="33" t="s">
        <v>359</v>
      </c>
      <c r="O498" s="22"/>
    </row>
    <row r="499" ht="18.6" customHeight="1" spans="1:15">
      <c r="A499" s="22">
        <v>248</v>
      </c>
      <c r="B499" s="22" t="s">
        <v>529</v>
      </c>
      <c r="C499" s="22" t="s">
        <v>374</v>
      </c>
      <c r="D499" s="22" t="s">
        <v>356</v>
      </c>
      <c r="E499" s="22">
        <v>1</v>
      </c>
      <c r="F499" s="22" t="s">
        <v>854</v>
      </c>
      <c r="G499" s="23">
        <f t="shared" ref="G499" si="247">SUM(H499:L500)</f>
        <v>6000</v>
      </c>
      <c r="H499" s="23"/>
      <c r="I499" s="23"/>
      <c r="J499" s="23">
        <v>6000</v>
      </c>
      <c r="K499" s="23"/>
      <c r="L499" s="23"/>
      <c r="M499" s="33" t="s">
        <v>358</v>
      </c>
      <c r="N499" s="33" t="s">
        <v>359</v>
      </c>
      <c r="O499" s="22"/>
    </row>
    <row r="500" ht="18.6" customHeight="1" spans="1:15">
      <c r="A500" s="22"/>
      <c r="B500" s="22"/>
      <c r="C500" s="22"/>
      <c r="D500" s="22"/>
      <c r="E500" s="22"/>
      <c r="F500" s="22"/>
      <c r="G500" s="23"/>
      <c r="H500" s="23"/>
      <c r="I500" s="23"/>
      <c r="J500" s="23"/>
      <c r="K500" s="23"/>
      <c r="L500" s="23"/>
      <c r="M500" s="33" t="s">
        <v>361</v>
      </c>
      <c r="N500" s="33" t="s">
        <v>359</v>
      </c>
      <c r="O500" s="22"/>
    </row>
    <row r="501" ht="18.6" customHeight="1" spans="1:15">
      <c r="A501" s="22">
        <v>249</v>
      </c>
      <c r="B501" s="22" t="s">
        <v>625</v>
      </c>
      <c r="C501" s="22" t="s">
        <v>626</v>
      </c>
      <c r="D501" s="22" t="s">
        <v>356</v>
      </c>
      <c r="E501" s="22">
        <v>1</v>
      </c>
      <c r="F501" s="22" t="s">
        <v>855</v>
      </c>
      <c r="G501" s="23">
        <f t="shared" ref="G501:G507" si="248">SUM(H501:L502)</f>
        <v>8000</v>
      </c>
      <c r="H501" s="23">
        <v>8000</v>
      </c>
      <c r="I501" s="23"/>
      <c r="J501" s="23"/>
      <c r="K501" s="23"/>
      <c r="L501" s="23"/>
      <c r="M501" s="33" t="s">
        <v>358</v>
      </c>
      <c r="N501" s="33" t="s">
        <v>359</v>
      </c>
      <c r="O501" s="22"/>
    </row>
    <row r="502" ht="18.6" customHeight="1" spans="1:15">
      <c r="A502" s="22"/>
      <c r="B502" s="22"/>
      <c r="C502" s="22"/>
      <c r="D502" s="22"/>
      <c r="E502" s="22"/>
      <c r="F502" s="22"/>
      <c r="G502" s="23"/>
      <c r="H502" s="23"/>
      <c r="I502" s="23"/>
      <c r="J502" s="23"/>
      <c r="K502" s="23"/>
      <c r="L502" s="23"/>
      <c r="M502" s="33" t="s">
        <v>361</v>
      </c>
      <c r="N502" s="33" t="s">
        <v>359</v>
      </c>
      <c r="O502" s="22"/>
    </row>
    <row r="503" ht="18.6" customHeight="1" spans="1:15">
      <c r="A503" s="22">
        <v>250</v>
      </c>
      <c r="B503" s="22" t="s">
        <v>856</v>
      </c>
      <c r="C503" s="22" t="s">
        <v>533</v>
      </c>
      <c r="D503" s="22" t="s">
        <v>356</v>
      </c>
      <c r="E503" s="22">
        <v>1</v>
      </c>
      <c r="F503" s="22" t="s">
        <v>857</v>
      </c>
      <c r="G503" s="23">
        <f t="shared" ref="G503:G507" si="249">SUM(H503:L504)</f>
        <v>5000</v>
      </c>
      <c r="H503" s="23"/>
      <c r="I503" s="23"/>
      <c r="J503" s="23">
        <v>5000</v>
      </c>
      <c r="K503" s="23"/>
      <c r="L503" s="23"/>
      <c r="M503" s="33" t="s">
        <v>358</v>
      </c>
      <c r="N503" s="33" t="s">
        <v>359</v>
      </c>
      <c r="O503" s="22"/>
    </row>
    <row r="504" ht="18.6" customHeight="1" spans="1:15">
      <c r="A504" s="22"/>
      <c r="B504" s="22"/>
      <c r="C504" s="22"/>
      <c r="D504" s="22"/>
      <c r="E504" s="22"/>
      <c r="F504" s="22"/>
      <c r="G504" s="23"/>
      <c r="H504" s="23"/>
      <c r="I504" s="23"/>
      <c r="J504" s="23"/>
      <c r="K504" s="23"/>
      <c r="L504" s="23"/>
      <c r="M504" s="33" t="s">
        <v>361</v>
      </c>
      <c r="N504" s="33" t="s">
        <v>359</v>
      </c>
      <c r="O504" s="22"/>
    </row>
    <row r="505" ht="18.6" customHeight="1" spans="1:15">
      <c r="A505" s="22">
        <v>251</v>
      </c>
      <c r="B505" s="22" t="s">
        <v>858</v>
      </c>
      <c r="C505" s="22" t="s">
        <v>533</v>
      </c>
      <c r="D505" s="22" t="s">
        <v>356</v>
      </c>
      <c r="E505" s="22">
        <v>1</v>
      </c>
      <c r="F505" s="22" t="s">
        <v>859</v>
      </c>
      <c r="G505" s="23">
        <f>SUM(H505:L506)</f>
        <v>10000</v>
      </c>
      <c r="H505" s="23"/>
      <c r="I505" s="23"/>
      <c r="J505" s="23">
        <v>10000</v>
      </c>
      <c r="K505" s="23"/>
      <c r="L505" s="23"/>
      <c r="M505" s="33" t="s">
        <v>358</v>
      </c>
      <c r="N505" s="33" t="s">
        <v>359</v>
      </c>
      <c r="O505" s="22"/>
    </row>
    <row r="506" ht="18.6" customHeight="1" spans="1:15">
      <c r="A506" s="22"/>
      <c r="B506" s="22"/>
      <c r="C506" s="22"/>
      <c r="D506" s="22"/>
      <c r="E506" s="22"/>
      <c r="F506" s="22"/>
      <c r="G506" s="23"/>
      <c r="H506" s="23"/>
      <c r="I506" s="23"/>
      <c r="J506" s="23"/>
      <c r="K506" s="23"/>
      <c r="L506" s="23"/>
      <c r="M506" s="33" t="s">
        <v>361</v>
      </c>
      <c r="N506" s="33" t="s">
        <v>359</v>
      </c>
      <c r="O506" s="22"/>
    </row>
    <row r="507" ht="18.6" customHeight="1" spans="1:15">
      <c r="A507" s="22">
        <v>252</v>
      </c>
      <c r="B507" s="22" t="s">
        <v>532</v>
      </c>
      <c r="C507" s="22" t="s">
        <v>533</v>
      </c>
      <c r="D507" s="22" t="s">
        <v>356</v>
      </c>
      <c r="E507" s="22">
        <v>1</v>
      </c>
      <c r="F507" s="22" t="s">
        <v>860</v>
      </c>
      <c r="G507" s="23">
        <f>SUM(H507:L508)</f>
        <v>10000</v>
      </c>
      <c r="H507" s="23"/>
      <c r="I507" s="23"/>
      <c r="J507" s="23">
        <v>10000</v>
      </c>
      <c r="K507" s="23"/>
      <c r="L507" s="23"/>
      <c r="M507" s="33" t="s">
        <v>358</v>
      </c>
      <c r="N507" s="33" t="s">
        <v>359</v>
      </c>
      <c r="O507" s="22"/>
    </row>
    <row r="508" ht="18.6" customHeight="1" spans="1:15">
      <c r="A508" s="22"/>
      <c r="B508" s="22"/>
      <c r="C508" s="22"/>
      <c r="D508" s="22"/>
      <c r="E508" s="22"/>
      <c r="F508" s="22"/>
      <c r="G508" s="23"/>
      <c r="H508" s="23"/>
      <c r="I508" s="23"/>
      <c r="J508" s="23"/>
      <c r="K508" s="23"/>
      <c r="L508" s="23"/>
      <c r="M508" s="33" t="s">
        <v>361</v>
      </c>
      <c r="N508" s="33" t="s">
        <v>359</v>
      </c>
      <c r="O508" s="22"/>
    </row>
    <row r="509" ht="18.6" customHeight="1" spans="1:15">
      <c r="A509" s="22">
        <v>253</v>
      </c>
      <c r="B509" s="22" t="s">
        <v>497</v>
      </c>
      <c r="C509" s="22" t="s">
        <v>366</v>
      </c>
      <c r="D509" s="22" t="s">
        <v>394</v>
      </c>
      <c r="E509" s="22">
        <v>1</v>
      </c>
      <c r="F509" s="22" t="s">
        <v>861</v>
      </c>
      <c r="G509" s="23">
        <f t="shared" ref="G509" si="250">SUM(H509:L510)</f>
        <v>4000</v>
      </c>
      <c r="H509" s="23">
        <v>4000</v>
      </c>
      <c r="I509" s="23"/>
      <c r="J509" s="23"/>
      <c r="K509" s="23"/>
      <c r="L509" s="23"/>
      <c r="M509" s="33" t="s">
        <v>358</v>
      </c>
      <c r="N509" s="33" t="s">
        <v>359</v>
      </c>
      <c r="O509" s="22" t="s">
        <v>862</v>
      </c>
    </row>
    <row r="510" ht="18.6" customHeight="1" spans="1:15">
      <c r="A510" s="22"/>
      <c r="B510" s="22"/>
      <c r="C510" s="22"/>
      <c r="D510" s="22"/>
      <c r="E510" s="22"/>
      <c r="F510" s="22"/>
      <c r="G510" s="23"/>
      <c r="H510" s="23"/>
      <c r="I510" s="23"/>
      <c r="J510" s="23"/>
      <c r="K510" s="23"/>
      <c r="L510" s="23"/>
      <c r="M510" s="33" t="s">
        <v>361</v>
      </c>
      <c r="N510" s="33" t="s">
        <v>359</v>
      </c>
      <c r="O510" s="22"/>
    </row>
    <row r="511" ht="18.6" customHeight="1" spans="1:15">
      <c r="A511" s="22">
        <v>254</v>
      </c>
      <c r="B511" s="22" t="s">
        <v>728</v>
      </c>
      <c r="C511" s="22" t="s">
        <v>589</v>
      </c>
      <c r="D511" s="22" t="s">
        <v>407</v>
      </c>
      <c r="E511" s="22">
        <v>300</v>
      </c>
      <c r="F511" s="22" t="s">
        <v>863</v>
      </c>
      <c r="G511" s="23">
        <f t="shared" ref="G511" si="251">SUM(H511:L512)</f>
        <v>18000</v>
      </c>
      <c r="H511" s="23">
        <v>18000</v>
      </c>
      <c r="I511" s="23"/>
      <c r="J511" s="23"/>
      <c r="K511" s="23"/>
      <c r="L511" s="23"/>
      <c r="M511" s="33" t="s">
        <v>358</v>
      </c>
      <c r="N511" s="33" t="s">
        <v>359</v>
      </c>
      <c r="O511" s="22"/>
    </row>
    <row r="512" ht="18.6" customHeight="1" spans="1:15">
      <c r="A512" s="22"/>
      <c r="B512" s="22"/>
      <c r="C512" s="22"/>
      <c r="D512" s="22"/>
      <c r="E512" s="22"/>
      <c r="F512" s="22"/>
      <c r="G512" s="23"/>
      <c r="H512" s="23"/>
      <c r="I512" s="23"/>
      <c r="J512" s="23"/>
      <c r="K512" s="23"/>
      <c r="L512" s="23"/>
      <c r="M512" s="33" t="s">
        <v>361</v>
      </c>
      <c r="N512" s="33" t="s">
        <v>359</v>
      </c>
      <c r="O512" s="22"/>
    </row>
    <row r="513" ht="18.6" customHeight="1" spans="1:15">
      <c r="A513" s="22">
        <v>255</v>
      </c>
      <c r="B513" s="22" t="s">
        <v>730</v>
      </c>
      <c r="C513" s="22" t="s">
        <v>731</v>
      </c>
      <c r="D513" s="22" t="s">
        <v>420</v>
      </c>
      <c r="E513" s="22">
        <v>80</v>
      </c>
      <c r="F513" s="22" t="s">
        <v>864</v>
      </c>
      <c r="G513" s="23">
        <f t="shared" ref="G513" si="252">SUM(H513:L514)</f>
        <v>48000</v>
      </c>
      <c r="H513" s="23">
        <v>48000</v>
      </c>
      <c r="I513" s="23"/>
      <c r="J513" s="23"/>
      <c r="K513" s="23"/>
      <c r="L513" s="23"/>
      <c r="M513" s="33" t="s">
        <v>358</v>
      </c>
      <c r="N513" s="33" t="s">
        <v>359</v>
      </c>
      <c r="O513" s="22"/>
    </row>
    <row r="514" ht="18.6" customHeight="1" spans="1:15">
      <c r="A514" s="22"/>
      <c r="B514" s="22"/>
      <c r="C514" s="22"/>
      <c r="D514" s="22"/>
      <c r="E514" s="22"/>
      <c r="F514" s="22"/>
      <c r="G514" s="23"/>
      <c r="H514" s="23"/>
      <c r="I514" s="23"/>
      <c r="J514" s="23"/>
      <c r="K514" s="23"/>
      <c r="L514" s="23"/>
      <c r="M514" s="33" t="s">
        <v>361</v>
      </c>
      <c r="N514" s="33" t="s">
        <v>359</v>
      </c>
      <c r="O514" s="22"/>
    </row>
    <row r="515" ht="18.6" customHeight="1" spans="1:15">
      <c r="A515" s="22">
        <v>256</v>
      </c>
      <c r="B515" s="22" t="s">
        <v>865</v>
      </c>
      <c r="C515" s="22" t="s">
        <v>607</v>
      </c>
      <c r="D515" s="22" t="s">
        <v>407</v>
      </c>
      <c r="E515" s="22">
        <v>300</v>
      </c>
      <c r="F515" s="22" t="s">
        <v>866</v>
      </c>
      <c r="G515" s="23">
        <f t="shared" ref="G515" si="253">SUM(H515:L516)</f>
        <v>36000</v>
      </c>
      <c r="H515" s="23">
        <v>36000</v>
      </c>
      <c r="I515" s="23"/>
      <c r="J515" s="23"/>
      <c r="K515" s="23"/>
      <c r="L515" s="23"/>
      <c r="M515" s="33" t="s">
        <v>358</v>
      </c>
      <c r="N515" s="33" t="s">
        <v>359</v>
      </c>
      <c r="O515" s="22"/>
    </row>
    <row r="516" ht="18.6" customHeight="1" spans="1:15">
      <c r="A516" s="22"/>
      <c r="B516" s="22"/>
      <c r="C516" s="22"/>
      <c r="D516" s="22"/>
      <c r="E516" s="22"/>
      <c r="F516" s="22"/>
      <c r="G516" s="23"/>
      <c r="H516" s="23"/>
      <c r="I516" s="23"/>
      <c r="J516" s="23"/>
      <c r="K516" s="23"/>
      <c r="L516" s="23"/>
      <c r="M516" s="33" t="s">
        <v>361</v>
      </c>
      <c r="N516" s="33" t="s">
        <v>359</v>
      </c>
      <c r="O516" s="22"/>
    </row>
    <row r="517" ht="18.6" customHeight="1" spans="1:15">
      <c r="A517" s="22">
        <v>257</v>
      </c>
      <c r="B517" s="22" t="s">
        <v>424</v>
      </c>
      <c r="C517" s="22" t="s">
        <v>389</v>
      </c>
      <c r="D517" s="22" t="s">
        <v>390</v>
      </c>
      <c r="E517" s="22">
        <v>100</v>
      </c>
      <c r="F517" s="22" t="s">
        <v>867</v>
      </c>
      <c r="G517" s="23">
        <f t="shared" ref="G517" si="254">SUM(H517:L518)</f>
        <v>20000</v>
      </c>
      <c r="H517" s="23">
        <v>20000</v>
      </c>
      <c r="I517" s="23"/>
      <c r="J517" s="23"/>
      <c r="K517" s="23"/>
      <c r="L517" s="23"/>
      <c r="M517" s="33" t="s">
        <v>358</v>
      </c>
      <c r="N517" s="33" t="s">
        <v>359</v>
      </c>
      <c r="O517" s="22"/>
    </row>
    <row r="518" ht="18.6" customHeight="1" spans="1:15">
      <c r="A518" s="22"/>
      <c r="B518" s="22"/>
      <c r="C518" s="22"/>
      <c r="D518" s="22"/>
      <c r="E518" s="22"/>
      <c r="F518" s="22"/>
      <c r="G518" s="23"/>
      <c r="H518" s="23"/>
      <c r="I518" s="23"/>
      <c r="J518" s="23"/>
      <c r="K518" s="23"/>
      <c r="L518" s="23"/>
      <c r="M518" s="33" t="s">
        <v>361</v>
      </c>
      <c r="N518" s="33" t="s">
        <v>359</v>
      </c>
      <c r="O518" s="22"/>
    </row>
    <row r="519" ht="18.6" customHeight="1" spans="1:15">
      <c r="A519" s="22">
        <v>258</v>
      </c>
      <c r="B519" s="22" t="s">
        <v>868</v>
      </c>
      <c r="C519" s="22" t="s">
        <v>389</v>
      </c>
      <c r="D519" s="22" t="s">
        <v>869</v>
      </c>
      <c r="E519" s="22">
        <v>180</v>
      </c>
      <c r="F519" s="22" t="s">
        <v>870</v>
      </c>
      <c r="G519" s="23">
        <f t="shared" ref="G519" si="255">SUM(H519:L520)</f>
        <v>36000</v>
      </c>
      <c r="H519" s="23">
        <v>36000</v>
      </c>
      <c r="I519" s="23"/>
      <c r="J519" s="23"/>
      <c r="K519" s="23"/>
      <c r="L519" s="23"/>
      <c r="M519" s="33" t="s">
        <v>358</v>
      </c>
      <c r="N519" s="33" t="s">
        <v>359</v>
      </c>
      <c r="O519" s="22"/>
    </row>
    <row r="520" ht="18.6" customHeight="1" spans="1:15">
      <c r="A520" s="22"/>
      <c r="B520" s="22"/>
      <c r="C520" s="22"/>
      <c r="D520" s="22"/>
      <c r="E520" s="22"/>
      <c r="F520" s="22"/>
      <c r="G520" s="23"/>
      <c r="H520" s="23"/>
      <c r="I520" s="23"/>
      <c r="J520" s="23"/>
      <c r="K520" s="23"/>
      <c r="L520" s="23"/>
      <c r="M520" s="33" t="s">
        <v>361</v>
      </c>
      <c r="N520" s="33" t="s">
        <v>359</v>
      </c>
      <c r="O520" s="22"/>
    </row>
    <row r="521" ht="18.6" customHeight="1" spans="1:15">
      <c r="A521" s="22">
        <v>259</v>
      </c>
      <c r="B521" s="22" t="s">
        <v>871</v>
      </c>
      <c r="C521" s="22" t="s">
        <v>626</v>
      </c>
      <c r="D521" s="22" t="s">
        <v>872</v>
      </c>
      <c r="E521" s="22">
        <v>1</v>
      </c>
      <c r="F521" s="22" t="s">
        <v>873</v>
      </c>
      <c r="G521" s="23">
        <f t="shared" ref="G521" si="256">SUM(H521:L522)</f>
        <v>185000</v>
      </c>
      <c r="H521" s="23">
        <v>185000</v>
      </c>
      <c r="I521" s="23"/>
      <c r="J521" s="23"/>
      <c r="K521" s="23"/>
      <c r="L521" s="23"/>
      <c r="M521" s="33" t="s">
        <v>358</v>
      </c>
      <c r="N521" s="33" t="s">
        <v>359</v>
      </c>
      <c r="O521" s="22"/>
    </row>
    <row r="522" ht="18.6" customHeight="1" spans="1:15">
      <c r="A522" s="22"/>
      <c r="B522" s="22"/>
      <c r="C522" s="22"/>
      <c r="D522" s="22"/>
      <c r="E522" s="22"/>
      <c r="F522" s="22"/>
      <c r="G522" s="23"/>
      <c r="H522" s="23"/>
      <c r="I522" s="23"/>
      <c r="J522" s="23"/>
      <c r="K522" s="23"/>
      <c r="L522" s="23"/>
      <c r="M522" s="33" t="s">
        <v>361</v>
      </c>
      <c r="N522" s="33" t="s">
        <v>359</v>
      </c>
      <c r="O522" s="22"/>
    </row>
    <row r="523" ht="18.6" customHeight="1" spans="1:15">
      <c r="A523" s="22">
        <v>260</v>
      </c>
      <c r="B523" s="22" t="s">
        <v>874</v>
      </c>
      <c r="C523" s="22" t="s">
        <v>875</v>
      </c>
      <c r="D523" s="22" t="s">
        <v>872</v>
      </c>
      <c r="E523" s="22">
        <v>1</v>
      </c>
      <c r="F523" s="22" t="s">
        <v>876</v>
      </c>
      <c r="G523" s="23">
        <f t="shared" ref="G523" si="257">SUM(H523:L524)</f>
        <v>30000</v>
      </c>
      <c r="H523" s="23">
        <v>30000</v>
      </c>
      <c r="I523" s="23"/>
      <c r="J523" s="23"/>
      <c r="K523" s="23"/>
      <c r="L523" s="23"/>
      <c r="M523" s="33" t="s">
        <v>358</v>
      </c>
      <c r="N523" s="33" t="s">
        <v>359</v>
      </c>
      <c r="O523" s="22"/>
    </row>
    <row r="524" ht="18.6" customHeight="1" spans="1:15">
      <c r="A524" s="22"/>
      <c r="B524" s="22"/>
      <c r="C524" s="22"/>
      <c r="D524" s="22"/>
      <c r="E524" s="22"/>
      <c r="F524" s="22"/>
      <c r="G524" s="23"/>
      <c r="H524" s="23"/>
      <c r="I524" s="23"/>
      <c r="J524" s="23"/>
      <c r="K524" s="23"/>
      <c r="L524" s="23"/>
      <c r="M524" s="33" t="s">
        <v>361</v>
      </c>
      <c r="N524" s="33" t="s">
        <v>359</v>
      </c>
      <c r="O524" s="22"/>
    </row>
    <row r="525" ht="18.6" customHeight="1" spans="1:15">
      <c r="A525" s="22">
        <v>261</v>
      </c>
      <c r="B525" s="22" t="s">
        <v>877</v>
      </c>
      <c r="C525" s="22" t="s">
        <v>435</v>
      </c>
      <c r="D525" s="22" t="s">
        <v>635</v>
      </c>
      <c r="E525" s="22">
        <v>6600</v>
      </c>
      <c r="F525" s="22" t="s">
        <v>878</v>
      </c>
      <c r="G525" s="23">
        <f t="shared" ref="G525" si="258">SUM(H525:L526)</f>
        <v>132000</v>
      </c>
      <c r="H525" s="23">
        <v>132000</v>
      </c>
      <c r="I525" s="23"/>
      <c r="J525" s="23"/>
      <c r="K525" s="23"/>
      <c r="L525" s="23"/>
      <c r="M525" s="33" t="s">
        <v>358</v>
      </c>
      <c r="N525" s="33" t="s">
        <v>359</v>
      </c>
      <c r="O525" s="22"/>
    </row>
    <row r="526" ht="18.6" customHeight="1" spans="1:15">
      <c r="A526" s="22"/>
      <c r="B526" s="22"/>
      <c r="C526" s="22"/>
      <c r="D526" s="22"/>
      <c r="E526" s="22"/>
      <c r="F526" s="22"/>
      <c r="G526" s="23"/>
      <c r="H526" s="23"/>
      <c r="I526" s="23"/>
      <c r="J526" s="23"/>
      <c r="K526" s="23"/>
      <c r="L526" s="23"/>
      <c r="M526" s="33" t="s">
        <v>361</v>
      </c>
      <c r="N526" s="33" t="s">
        <v>359</v>
      </c>
      <c r="O526" s="22"/>
    </row>
    <row r="527" ht="18.6" customHeight="1" spans="1:15">
      <c r="A527" s="22">
        <v>262</v>
      </c>
      <c r="B527" s="22" t="s">
        <v>879</v>
      </c>
      <c r="C527" s="22" t="s">
        <v>435</v>
      </c>
      <c r="D527" s="22" t="s">
        <v>635</v>
      </c>
      <c r="E527" s="22">
        <v>1100</v>
      </c>
      <c r="F527" s="22" t="s">
        <v>880</v>
      </c>
      <c r="G527" s="23">
        <f t="shared" ref="G527" si="259">SUM(H527:L528)</f>
        <v>44000</v>
      </c>
      <c r="H527" s="23">
        <v>44000</v>
      </c>
      <c r="I527" s="23"/>
      <c r="J527" s="23"/>
      <c r="K527" s="23"/>
      <c r="L527" s="23"/>
      <c r="M527" s="33" t="s">
        <v>358</v>
      </c>
      <c r="N527" s="33" t="s">
        <v>359</v>
      </c>
      <c r="O527" s="22"/>
    </row>
    <row r="528" ht="18.6" customHeight="1" spans="1:15">
      <c r="A528" s="22"/>
      <c r="B528" s="22"/>
      <c r="C528" s="22"/>
      <c r="D528" s="22"/>
      <c r="E528" s="22"/>
      <c r="F528" s="22"/>
      <c r="G528" s="23"/>
      <c r="H528" s="23"/>
      <c r="I528" s="23"/>
      <c r="J528" s="23"/>
      <c r="K528" s="23"/>
      <c r="L528" s="23"/>
      <c r="M528" s="33" t="s">
        <v>361</v>
      </c>
      <c r="N528" s="33" t="s">
        <v>359</v>
      </c>
      <c r="O528" s="22"/>
    </row>
    <row r="529" ht="18.6" customHeight="1" spans="1:15">
      <c r="A529" s="22">
        <v>263</v>
      </c>
      <c r="B529" s="22" t="s">
        <v>881</v>
      </c>
      <c r="C529" s="22" t="s">
        <v>435</v>
      </c>
      <c r="D529" s="22" t="s">
        <v>872</v>
      </c>
      <c r="E529" s="22">
        <v>1</v>
      </c>
      <c r="F529" s="22" t="s">
        <v>882</v>
      </c>
      <c r="G529" s="23">
        <f t="shared" ref="G529" si="260">SUM(H529:L530)</f>
        <v>30000</v>
      </c>
      <c r="H529" s="23">
        <v>30000</v>
      </c>
      <c r="I529" s="23"/>
      <c r="J529" s="23"/>
      <c r="K529" s="23"/>
      <c r="L529" s="23"/>
      <c r="M529" s="33" t="s">
        <v>358</v>
      </c>
      <c r="N529" s="33" t="s">
        <v>359</v>
      </c>
      <c r="O529" s="22"/>
    </row>
    <row r="530" ht="18.6" customHeight="1" spans="1:15">
      <c r="A530" s="22"/>
      <c r="B530" s="22"/>
      <c r="C530" s="22"/>
      <c r="D530" s="22"/>
      <c r="E530" s="22"/>
      <c r="F530" s="22"/>
      <c r="G530" s="23"/>
      <c r="H530" s="23"/>
      <c r="I530" s="23"/>
      <c r="J530" s="23"/>
      <c r="K530" s="23"/>
      <c r="L530" s="23"/>
      <c r="M530" s="33" t="s">
        <v>361</v>
      </c>
      <c r="N530" s="33" t="s">
        <v>359</v>
      </c>
      <c r="O530" s="22"/>
    </row>
    <row r="531" ht="18.6" customHeight="1" spans="1:15">
      <c r="A531" s="22">
        <v>264</v>
      </c>
      <c r="B531" s="22" t="s">
        <v>883</v>
      </c>
      <c r="C531" s="22" t="s">
        <v>403</v>
      </c>
      <c r="D531" s="22" t="s">
        <v>872</v>
      </c>
      <c r="E531" s="22">
        <v>1</v>
      </c>
      <c r="F531" s="22" t="s">
        <v>884</v>
      </c>
      <c r="G531" s="23">
        <f t="shared" ref="G531" si="261">SUM(H531:L532)</f>
        <v>30000</v>
      </c>
      <c r="H531" s="23">
        <v>30000</v>
      </c>
      <c r="I531" s="23"/>
      <c r="J531" s="23"/>
      <c r="K531" s="23"/>
      <c r="L531" s="23"/>
      <c r="M531" s="33" t="s">
        <v>358</v>
      </c>
      <c r="N531" s="33" t="s">
        <v>359</v>
      </c>
      <c r="O531" s="22"/>
    </row>
    <row r="532" ht="18.6" customHeight="1" spans="1:15">
      <c r="A532" s="22"/>
      <c r="B532" s="22"/>
      <c r="C532" s="22"/>
      <c r="D532" s="22"/>
      <c r="E532" s="22"/>
      <c r="F532" s="22"/>
      <c r="G532" s="23"/>
      <c r="H532" s="23"/>
      <c r="I532" s="23"/>
      <c r="J532" s="23"/>
      <c r="K532" s="23"/>
      <c r="L532" s="23"/>
      <c r="M532" s="33" t="s">
        <v>361</v>
      </c>
      <c r="N532" s="33" t="s">
        <v>359</v>
      </c>
      <c r="O532" s="22"/>
    </row>
    <row r="533" ht="18.6" customHeight="1" spans="1:15">
      <c r="A533" s="22">
        <v>265</v>
      </c>
      <c r="B533" s="22" t="s">
        <v>885</v>
      </c>
      <c r="C533" s="22" t="s">
        <v>435</v>
      </c>
      <c r="D533" s="22" t="s">
        <v>456</v>
      </c>
      <c r="E533" s="22">
        <v>380</v>
      </c>
      <c r="F533" s="22" t="s">
        <v>886</v>
      </c>
      <c r="G533" s="23">
        <f t="shared" ref="G533" si="262">SUM(H533:L534)</f>
        <v>49400</v>
      </c>
      <c r="H533" s="23">
        <v>49400</v>
      </c>
      <c r="I533" s="23"/>
      <c r="J533" s="23"/>
      <c r="K533" s="23"/>
      <c r="L533" s="23"/>
      <c r="M533" s="33" t="s">
        <v>358</v>
      </c>
      <c r="N533" s="33" t="s">
        <v>359</v>
      </c>
      <c r="O533" s="22" t="s">
        <v>887</v>
      </c>
    </row>
    <row r="534" ht="18.6" customHeight="1" spans="1:15">
      <c r="A534" s="22"/>
      <c r="B534" s="22"/>
      <c r="C534" s="22"/>
      <c r="D534" s="22"/>
      <c r="E534" s="22"/>
      <c r="F534" s="22"/>
      <c r="G534" s="23"/>
      <c r="H534" s="23"/>
      <c r="I534" s="23"/>
      <c r="J534" s="23"/>
      <c r="K534" s="23"/>
      <c r="L534" s="23"/>
      <c r="M534" s="33" t="s">
        <v>361</v>
      </c>
      <c r="N534" s="33" t="s">
        <v>359</v>
      </c>
      <c r="O534" s="22"/>
    </row>
    <row r="535" ht="18.6" customHeight="1" spans="1:15">
      <c r="A535" s="22">
        <v>266</v>
      </c>
      <c r="B535" s="22" t="s">
        <v>888</v>
      </c>
      <c r="C535" s="22" t="s">
        <v>403</v>
      </c>
      <c r="D535" s="22" t="s">
        <v>889</v>
      </c>
      <c r="E535" s="22">
        <v>25</v>
      </c>
      <c r="F535" s="22" t="s">
        <v>890</v>
      </c>
      <c r="G535" s="23">
        <f t="shared" ref="G535" si="263">SUM(H535:L536)</f>
        <v>41250</v>
      </c>
      <c r="H535" s="23">
        <v>41250</v>
      </c>
      <c r="I535" s="23"/>
      <c r="J535" s="23"/>
      <c r="K535" s="23"/>
      <c r="L535" s="23"/>
      <c r="M535" s="33" t="s">
        <v>358</v>
      </c>
      <c r="N535" s="33" t="s">
        <v>359</v>
      </c>
      <c r="O535" s="22"/>
    </row>
    <row r="536" ht="18.6" customHeight="1" spans="1:15">
      <c r="A536" s="22"/>
      <c r="B536" s="22"/>
      <c r="C536" s="22"/>
      <c r="D536" s="22"/>
      <c r="E536" s="22"/>
      <c r="F536" s="22"/>
      <c r="G536" s="23"/>
      <c r="H536" s="23"/>
      <c r="I536" s="23"/>
      <c r="J536" s="23"/>
      <c r="K536" s="23"/>
      <c r="L536" s="23"/>
      <c r="M536" s="33" t="s">
        <v>361</v>
      </c>
      <c r="N536" s="33" t="s">
        <v>359</v>
      </c>
      <c r="O536" s="22"/>
    </row>
    <row r="537" ht="18.6" customHeight="1" spans="1:15">
      <c r="A537" s="22">
        <v>267</v>
      </c>
      <c r="B537" s="22" t="s">
        <v>891</v>
      </c>
      <c r="C537" s="22" t="s">
        <v>435</v>
      </c>
      <c r="D537" s="22" t="s">
        <v>892</v>
      </c>
      <c r="E537" s="22">
        <v>500</v>
      </c>
      <c r="F537" s="22" t="s">
        <v>893</v>
      </c>
      <c r="G537" s="23">
        <f t="shared" ref="G537" si="264">SUM(H537:L538)</f>
        <v>75000</v>
      </c>
      <c r="H537" s="23">
        <v>75000</v>
      </c>
      <c r="I537" s="23"/>
      <c r="J537" s="23"/>
      <c r="K537" s="23"/>
      <c r="L537" s="23"/>
      <c r="M537" s="33" t="s">
        <v>358</v>
      </c>
      <c r="N537" s="33" t="s">
        <v>359</v>
      </c>
      <c r="O537" s="22"/>
    </row>
    <row r="538" ht="18.6" customHeight="1" spans="1:15">
      <c r="A538" s="22"/>
      <c r="B538" s="22"/>
      <c r="C538" s="22"/>
      <c r="D538" s="22"/>
      <c r="E538" s="22"/>
      <c r="F538" s="22"/>
      <c r="G538" s="23"/>
      <c r="H538" s="23"/>
      <c r="I538" s="23"/>
      <c r="J538" s="23"/>
      <c r="K538" s="23"/>
      <c r="L538" s="23"/>
      <c r="M538" s="33" t="s">
        <v>361</v>
      </c>
      <c r="N538" s="33" t="s">
        <v>359</v>
      </c>
      <c r="O538" s="22"/>
    </row>
    <row r="539" ht="18.6" customHeight="1" spans="1:15">
      <c r="A539" s="22">
        <v>268</v>
      </c>
      <c r="B539" s="22" t="s">
        <v>894</v>
      </c>
      <c r="C539" s="22" t="s">
        <v>435</v>
      </c>
      <c r="D539" s="22" t="s">
        <v>892</v>
      </c>
      <c r="E539" s="22">
        <v>330</v>
      </c>
      <c r="F539" s="22" t="s">
        <v>598</v>
      </c>
      <c r="G539" s="23">
        <f t="shared" ref="G539" si="265">SUM(H539:L540)</f>
        <v>39600</v>
      </c>
      <c r="H539" s="23">
        <v>39600</v>
      </c>
      <c r="I539" s="23"/>
      <c r="J539" s="23"/>
      <c r="K539" s="23"/>
      <c r="L539" s="23"/>
      <c r="M539" s="33" t="s">
        <v>358</v>
      </c>
      <c r="N539" s="33" t="s">
        <v>359</v>
      </c>
      <c r="O539" s="22"/>
    </row>
    <row r="540" ht="18.6" customHeight="1" spans="1:15">
      <c r="A540" s="22"/>
      <c r="B540" s="22"/>
      <c r="C540" s="22"/>
      <c r="D540" s="22"/>
      <c r="E540" s="22"/>
      <c r="F540" s="22"/>
      <c r="G540" s="23"/>
      <c r="H540" s="23"/>
      <c r="I540" s="23"/>
      <c r="J540" s="23"/>
      <c r="K540" s="23"/>
      <c r="L540" s="23"/>
      <c r="M540" s="33" t="s">
        <v>361</v>
      </c>
      <c r="N540" s="33" t="s">
        <v>359</v>
      </c>
      <c r="O540" s="22"/>
    </row>
    <row r="541" ht="18.6" customHeight="1" spans="1:15">
      <c r="A541" s="22">
        <v>269</v>
      </c>
      <c r="B541" s="22" t="s">
        <v>895</v>
      </c>
      <c r="C541" s="22" t="s">
        <v>435</v>
      </c>
      <c r="D541" s="22" t="s">
        <v>407</v>
      </c>
      <c r="E541" s="22">
        <v>16</v>
      </c>
      <c r="F541" s="22" t="s">
        <v>600</v>
      </c>
      <c r="G541" s="23">
        <f t="shared" ref="G541" si="266">SUM(H541:L542)</f>
        <v>9600</v>
      </c>
      <c r="H541" s="23">
        <v>9600</v>
      </c>
      <c r="I541" s="23"/>
      <c r="J541" s="23"/>
      <c r="K541" s="23"/>
      <c r="L541" s="23"/>
      <c r="M541" s="33" t="s">
        <v>358</v>
      </c>
      <c r="N541" s="33" t="s">
        <v>359</v>
      </c>
      <c r="O541" s="22"/>
    </row>
    <row r="542" ht="18.6" customHeight="1" spans="1:15">
      <c r="A542" s="22"/>
      <c r="B542" s="22"/>
      <c r="C542" s="22"/>
      <c r="D542" s="22"/>
      <c r="E542" s="22"/>
      <c r="F542" s="22"/>
      <c r="G542" s="23"/>
      <c r="H542" s="23"/>
      <c r="I542" s="23"/>
      <c r="J542" s="23"/>
      <c r="K542" s="23"/>
      <c r="L542" s="23"/>
      <c r="M542" s="33" t="s">
        <v>361</v>
      </c>
      <c r="N542" s="33" t="s">
        <v>359</v>
      </c>
      <c r="O542" s="22"/>
    </row>
    <row r="543" ht="18.6" customHeight="1" spans="1:15">
      <c r="A543" s="22">
        <v>270</v>
      </c>
      <c r="B543" s="22" t="s">
        <v>424</v>
      </c>
      <c r="C543" s="22" t="s">
        <v>389</v>
      </c>
      <c r="D543" s="22" t="s">
        <v>390</v>
      </c>
      <c r="E543" s="22">
        <v>30</v>
      </c>
      <c r="F543" s="22" t="s">
        <v>602</v>
      </c>
      <c r="G543" s="23">
        <f t="shared" ref="G543" si="267">SUM(H543:L544)</f>
        <v>6000</v>
      </c>
      <c r="H543" s="23">
        <v>6000</v>
      </c>
      <c r="I543" s="23"/>
      <c r="J543" s="23"/>
      <c r="K543" s="23"/>
      <c r="L543" s="23"/>
      <c r="M543" s="33" t="s">
        <v>358</v>
      </c>
      <c r="N543" s="33" t="s">
        <v>359</v>
      </c>
      <c r="O543" s="22"/>
    </row>
    <row r="544" ht="18.6" customHeight="1" spans="1:15">
      <c r="A544" s="22"/>
      <c r="B544" s="22"/>
      <c r="C544" s="22"/>
      <c r="D544" s="22"/>
      <c r="E544" s="22"/>
      <c r="F544" s="22"/>
      <c r="G544" s="23"/>
      <c r="H544" s="23"/>
      <c r="I544" s="23"/>
      <c r="J544" s="23"/>
      <c r="K544" s="23"/>
      <c r="L544" s="23"/>
      <c r="M544" s="33" t="s">
        <v>361</v>
      </c>
      <c r="N544" s="33" t="s">
        <v>359</v>
      </c>
      <c r="O544" s="22"/>
    </row>
    <row r="545" ht="18.6" customHeight="1" spans="1:15">
      <c r="A545" s="22">
        <v>271</v>
      </c>
      <c r="B545" s="22" t="s">
        <v>412</v>
      </c>
      <c r="C545" s="22" t="s">
        <v>366</v>
      </c>
      <c r="D545" s="22" t="s">
        <v>394</v>
      </c>
      <c r="E545" s="22">
        <v>2</v>
      </c>
      <c r="F545" s="22" t="s">
        <v>896</v>
      </c>
      <c r="G545" s="23">
        <f t="shared" ref="G545" si="268">SUM(H545:L546)</f>
        <v>12000</v>
      </c>
      <c r="H545" s="23">
        <v>12000</v>
      </c>
      <c r="I545" s="23"/>
      <c r="J545" s="23"/>
      <c r="K545" s="23"/>
      <c r="L545" s="23"/>
      <c r="M545" s="33" t="s">
        <v>358</v>
      </c>
      <c r="N545" s="33" t="s">
        <v>359</v>
      </c>
      <c r="O545" s="22"/>
    </row>
    <row r="546" ht="18.6" customHeight="1" spans="1:15">
      <c r="A546" s="22"/>
      <c r="B546" s="22"/>
      <c r="C546" s="22" t="s">
        <v>389</v>
      </c>
      <c r="D546" s="22" t="s">
        <v>390</v>
      </c>
      <c r="E546" s="22">
        <v>50</v>
      </c>
      <c r="F546" s="22" t="s">
        <v>602</v>
      </c>
      <c r="G546" s="23"/>
      <c r="H546" s="23"/>
      <c r="I546" s="23"/>
      <c r="J546" s="23"/>
      <c r="K546" s="23"/>
      <c r="L546" s="23"/>
      <c r="M546" s="33" t="s">
        <v>361</v>
      </c>
      <c r="N546" s="33" t="s">
        <v>359</v>
      </c>
      <c r="O546" s="22"/>
    </row>
    <row r="547" ht="18.6" customHeight="1" spans="1:15">
      <c r="A547" s="22">
        <v>272</v>
      </c>
      <c r="B547" s="22" t="s">
        <v>897</v>
      </c>
      <c r="C547" s="22" t="s">
        <v>435</v>
      </c>
      <c r="D547" s="22" t="s">
        <v>407</v>
      </c>
      <c r="E547" s="22">
        <v>62</v>
      </c>
      <c r="F547" s="22" t="s">
        <v>898</v>
      </c>
      <c r="G547" s="23">
        <f t="shared" ref="G547" si="269">SUM(H547:L548)</f>
        <v>18600</v>
      </c>
      <c r="H547" s="23">
        <v>18600</v>
      </c>
      <c r="I547" s="23"/>
      <c r="J547" s="23"/>
      <c r="K547" s="23"/>
      <c r="L547" s="23"/>
      <c r="M547" s="33" t="s">
        <v>358</v>
      </c>
      <c r="N547" s="33" t="s">
        <v>359</v>
      </c>
      <c r="O547" s="22"/>
    </row>
    <row r="548" ht="18.6" customHeight="1" spans="1:15">
      <c r="A548" s="22"/>
      <c r="B548" s="22"/>
      <c r="C548" s="22"/>
      <c r="D548" s="22"/>
      <c r="E548" s="22"/>
      <c r="F548" s="22"/>
      <c r="G548" s="23"/>
      <c r="H548" s="23"/>
      <c r="I548" s="23"/>
      <c r="J548" s="23"/>
      <c r="K548" s="23"/>
      <c r="L548" s="23"/>
      <c r="M548" s="33" t="s">
        <v>361</v>
      </c>
      <c r="N548" s="33" t="s">
        <v>359</v>
      </c>
      <c r="O548" s="22"/>
    </row>
    <row r="549" ht="18.6" customHeight="1" spans="1:15">
      <c r="A549" s="22">
        <v>273</v>
      </c>
      <c r="B549" s="22" t="s">
        <v>424</v>
      </c>
      <c r="C549" s="22" t="s">
        <v>389</v>
      </c>
      <c r="D549" s="22" t="s">
        <v>390</v>
      </c>
      <c r="E549" s="22">
        <v>50</v>
      </c>
      <c r="F549" s="22" t="s">
        <v>475</v>
      </c>
      <c r="G549" s="23">
        <f t="shared" ref="G549" si="270">SUM(H549:L550)</f>
        <v>10000</v>
      </c>
      <c r="H549" s="23">
        <v>10000</v>
      </c>
      <c r="I549" s="23"/>
      <c r="J549" s="23"/>
      <c r="K549" s="23"/>
      <c r="L549" s="23"/>
      <c r="M549" s="33" t="s">
        <v>358</v>
      </c>
      <c r="N549" s="33" t="s">
        <v>359</v>
      </c>
      <c r="O549" s="22" t="s">
        <v>899</v>
      </c>
    </row>
    <row r="550" ht="18.6" customHeight="1" spans="1:15">
      <c r="A550" s="22"/>
      <c r="B550" s="22"/>
      <c r="C550" s="22"/>
      <c r="D550" s="22"/>
      <c r="E550" s="22"/>
      <c r="F550" s="22"/>
      <c r="G550" s="23"/>
      <c r="H550" s="23"/>
      <c r="I550" s="23"/>
      <c r="J550" s="23"/>
      <c r="K550" s="23"/>
      <c r="L550" s="23"/>
      <c r="M550" s="33" t="s">
        <v>361</v>
      </c>
      <c r="N550" s="33" t="s">
        <v>359</v>
      </c>
      <c r="O550" s="22"/>
    </row>
    <row r="551" ht="18.6" customHeight="1" spans="1:15">
      <c r="A551" s="22">
        <v>274</v>
      </c>
      <c r="B551" s="22" t="s">
        <v>500</v>
      </c>
      <c r="C551" s="22" t="s">
        <v>501</v>
      </c>
      <c r="D551" s="22" t="s">
        <v>394</v>
      </c>
      <c r="E551" s="22">
        <v>1</v>
      </c>
      <c r="F551" s="22" t="s">
        <v>900</v>
      </c>
      <c r="G551" s="23">
        <f t="shared" ref="G551" si="271">SUM(H551:L552)</f>
        <v>1500</v>
      </c>
      <c r="H551" s="23">
        <v>1500</v>
      </c>
      <c r="I551" s="23"/>
      <c r="J551" s="23"/>
      <c r="K551" s="23"/>
      <c r="L551" s="23"/>
      <c r="M551" s="33" t="s">
        <v>358</v>
      </c>
      <c r="N551" s="33" t="s">
        <v>359</v>
      </c>
      <c r="O551" s="22"/>
    </row>
    <row r="552" ht="18.6" customHeight="1" spans="1:15">
      <c r="A552" s="22"/>
      <c r="B552" s="22"/>
      <c r="C552" s="22"/>
      <c r="D552" s="22"/>
      <c r="E552" s="22"/>
      <c r="F552" s="22"/>
      <c r="G552" s="23"/>
      <c r="H552" s="23"/>
      <c r="I552" s="23"/>
      <c r="J552" s="23"/>
      <c r="K552" s="23"/>
      <c r="L552" s="23"/>
      <c r="M552" s="33" t="s">
        <v>361</v>
      </c>
      <c r="N552" s="33" t="s">
        <v>359</v>
      </c>
      <c r="O552" s="22"/>
    </row>
    <row r="553" ht="18.6" customHeight="1" spans="1:15">
      <c r="A553" s="22">
        <v>275</v>
      </c>
      <c r="B553" s="22" t="s">
        <v>467</v>
      </c>
      <c r="C553" s="22" t="s">
        <v>400</v>
      </c>
      <c r="D553" s="22" t="s">
        <v>394</v>
      </c>
      <c r="E553" s="22">
        <v>4</v>
      </c>
      <c r="F553" s="22" t="s">
        <v>901</v>
      </c>
      <c r="G553" s="23">
        <f t="shared" ref="G553" si="272">SUM(H553:L554)</f>
        <v>12400</v>
      </c>
      <c r="H553" s="23">
        <v>12400</v>
      </c>
      <c r="I553" s="23"/>
      <c r="J553" s="23"/>
      <c r="K553" s="23"/>
      <c r="L553" s="23"/>
      <c r="M553" s="33" t="s">
        <v>358</v>
      </c>
      <c r="N553" s="33" t="s">
        <v>359</v>
      </c>
      <c r="O553" s="22"/>
    </row>
    <row r="554" ht="18.6" customHeight="1" spans="1:15">
      <c r="A554" s="22"/>
      <c r="B554" s="22"/>
      <c r="C554" s="22"/>
      <c r="D554" s="22"/>
      <c r="E554" s="22"/>
      <c r="F554" s="22"/>
      <c r="G554" s="23"/>
      <c r="H554" s="23"/>
      <c r="I554" s="23"/>
      <c r="J554" s="23"/>
      <c r="K554" s="23"/>
      <c r="L554" s="23"/>
      <c r="M554" s="33" t="s">
        <v>361</v>
      </c>
      <c r="N554" s="33" t="s">
        <v>359</v>
      </c>
      <c r="O554" s="22"/>
    </row>
    <row r="555" ht="18.6" customHeight="1" spans="1:15">
      <c r="A555" s="22">
        <v>276</v>
      </c>
      <c r="B555" s="22" t="s">
        <v>418</v>
      </c>
      <c r="C555" s="22" t="s">
        <v>419</v>
      </c>
      <c r="D555" s="22" t="s">
        <v>420</v>
      </c>
      <c r="E555" s="22">
        <v>12</v>
      </c>
      <c r="F555" s="22" t="s">
        <v>902</v>
      </c>
      <c r="G555" s="23">
        <f t="shared" ref="G555" si="273">SUM(H555:L556)</f>
        <v>10560</v>
      </c>
      <c r="H555" s="23">
        <v>10560</v>
      </c>
      <c r="I555" s="23"/>
      <c r="J555" s="23"/>
      <c r="K555" s="23"/>
      <c r="L555" s="23"/>
      <c r="M555" s="33" t="s">
        <v>358</v>
      </c>
      <c r="N555" s="33" t="s">
        <v>359</v>
      </c>
      <c r="O555" s="22"/>
    </row>
    <row r="556" ht="18.6" customHeight="1" spans="1:15">
      <c r="A556" s="22"/>
      <c r="B556" s="22" t="s">
        <v>418</v>
      </c>
      <c r="C556" s="22" t="s">
        <v>419</v>
      </c>
      <c r="D556" s="22" t="s">
        <v>420</v>
      </c>
      <c r="E556" s="22">
        <v>12</v>
      </c>
      <c r="F556" s="22" t="s">
        <v>902</v>
      </c>
      <c r="G556" s="23"/>
      <c r="H556" s="23"/>
      <c r="I556" s="23"/>
      <c r="J556" s="23"/>
      <c r="K556" s="23"/>
      <c r="L556" s="23"/>
      <c r="M556" s="33" t="s">
        <v>361</v>
      </c>
      <c r="N556" s="33" t="s">
        <v>359</v>
      </c>
      <c r="O556" s="22"/>
    </row>
    <row r="557" ht="18.6" customHeight="1" spans="1:15">
      <c r="A557" s="22">
        <v>277</v>
      </c>
      <c r="B557" s="22" t="s">
        <v>539</v>
      </c>
      <c r="C557" s="22" t="s">
        <v>589</v>
      </c>
      <c r="D557" s="22" t="s">
        <v>541</v>
      </c>
      <c r="E557" s="22">
        <v>24</v>
      </c>
      <c r="F557" s="22" t="s">
        <v>903</v>
      </c>
      <c r="G557" s="23">
        <f t="shared" ref="G557" si="274">SUM(H557:L558)</f>
        <v>5160</v>
      </c>
      <c r="H557" s="23">
        <v>5160</v>
      </c>
      <c r="I557" s="23"/>
      <c r="J557" s="23"/>
      <c r="K557" s="23"/>
      <c r="L557" s="23"/>
      <c r="M557" s="33" t="s">
        <v>358</v>
      </c>
      <c r="N557" s="33" t="s">
        <v>359</v>
      </c>
      <c r="O557" s="22"/>
    </row>
    <row r="558" ht="18.6" customHeight="1" spans="1:15">
      <c r="A558" s="22"/>
      <c r="B558" s="22" t="s">
        <v>539</v>
      </c>
      <c r="C558" s="22" t="s">
        <v>589</v>
      </c>
      <c r="D558" s="22" t="s">
        <v>541</v>
      </c>
      <c r="E558" s="22">
        <v>24</v>
      </c>
      <c r="F558" s="22" t="s">
        <v>903</v>
      </c>
      <c r="G558" s="23"/>
      <c r="H558" s="23"/>
      <c r="I558" s="23"/>
      <c r="J558" s="23"/>
      <c r="K558" s="23"/>
      <c r="L558" s="23"/>
      <c r="M558" s="33" t="s">
        <v>361</v>
      </c>
      <c r="N558" s="33" t="s">
        <v>359</v>
      </c>
      <c r="O558" s="22"/>
    </row>
    <row r="559" ht="18.6" customHeight="1" spans="1:15">
      <c r="A559" s="22">
        <v>278</v>
      </c>
      <c r="B559" s="22" t="s">
        <v>438</v>
      </c>
      <c r="C559" s="22" t="s">
        <v>403</v>
      </c>
      <c r="D559" s="22" t="s">
        <v>356</v>
      </c>
      <c r="E559" s="22">
        <v>1</v>
      </c>
      <c r="F559" s="22" t="s">
        <v>904</v>
      </c>
      <c r="G559" s="23">
        <f t="shared" ref="G559" si="275">SUM(H559:L560)</f>
        <v>65000</v>
      </c>
      <c r="H559" s="23">
        <v>65000</v>
      </c>
      <c r="I559" s="23"/>
      <c r="J559" s="23"/>
      <c r="K559" s="23"/>
      <c r="L559" s="23"/>
      <c r="M559" s="33" t="s">
        <v>358</v>
      </c>
      <c r="N559" s="33" t="s">
        <v>359</v>
      </c>
      <c r="O559" s="22" t="s">
        <v>905</v>
      </c>
    </row>
    <row r="560" ht="18.6" customHeight="1" spans="1:15">
      <c r="A560" s="22"/>
      <c r="B560" s="22"/>
      <c r="C560" s="22"/>
      <c r="D560" s="22"/>
      <c r="E560" s="22"/>
      <c r="F560" s="22"/>
      <c r="G560" s="23"/>
      <c r="H560" s="23"/>
      <c r="I560" s="23"/>
      <c r="J560" s="23"/>
      <c r="K560" s="23"/>
      <c r="L560" s="23"/>
      <c r="M560" s="33" t="s">
        <v>361</v>
      </c>
      <c r="N560" s="33" t="s">
        <v>359</v>
      </c>
      <c r="O560" s="22"/>
    </row>
    <row r="561" ht="18.6" customHeight="1" spans="1:15">
      <c r="A561" s="22">
        <v>279</v>
      </c>
      <c r="B561" s="22" t="s">
        <v>655</v>
      </c>
      <c r="C561" s="22" t="s">
        <v>663</v>
      </c>
      <c r="D561" s="22" t="s">
        <v>394</v>
      </c>
      <c r="E561" s="22">
        <v>1</v>
      </c>
      <c r="F561" s="22" t="s">
        <v>647</v>
      </c>
      <c r="G561" s="23">
        <f t="shared" ref="G561" si="276">SUM(H561:L562)</f>
        <v>4000</v>
      </c>
      <c r="H561" s="23">
        <v>4000</v>
      </c>
      <c r="I561" s="23"/>
      <c r="J561" s="23"/>
      <c r="K561" s="23"/>
      <c r="L561" s="23"/>
      <c r="M561" s="33" t="s">
        <v>358</v>
      </c>
      <c r="N561" s="33" t="s">
        <v>359</v>
      </c>
      <c r="O561" s="22"/>
    </row>
    <row r="562" ht="18.6" customHeight="1" spans="1:15">
      <c r="A562" s="22"/>
      <c r="B562" s="22"/>
      <c r="C562" s="22"/>
      <c r="D562" s="22"/>
      <c r="E562" s="22"/>
      <c r="F562" s="22"/>
      <c r="G562" s="23"/>
      <c r="H562" s="23"/>
      <c r="I562" s="23"/>
      <c r="J562" s="23"/>
      <c r="K562" s="23"/>
      <c r="L562" s="23"/>
      <c r="M562" s="33" t="s">
        <v>361</v>
      </c>
      <c r="N562" s="33" t="s">
        <v>359</v>
      </c>
      <c r="O562" s="22"/>
    </row>
    <row r="563" ht="18.6" customHeight="1" spans="1:15">
      <c r="A563" s="22">
        <v>280</v>
      </c>
      <c r="B563" s="22" t="s">
        <v>529</v>
      </c>
      <c r="C563" s="22" t="s">
        <v>374</v>
      </c>
      <c r="D563" s="22" t="s">
        <v>906</v>
      </c>
      <c r="E563" s="22">
        <v>40000</v>
      </c>
      <c r="F563" s="22" t="s">
        <v>475</v>
      </c>
      <c r="G563" s="23">
        <f t="shared" ref="G563" si="277">SUM(H563:L564)</f>
        <v>50000</v>
      </c>
      <c r="H563" s="23">
        <v>50000</v>
      </c>
      <c r="I563" s="23"/>
      <c r="J563" s="23"/>
      <c r="K563" s="23"/>
      <c r="L563" s="23"/>
      <c r="M563" s="33" t="s">
        <v>358</v>
      </c>
      <c r="N563" s="33" t="s">
        <v>359</v>
      </c>
      <c r="O563" s="22"/>
    </row>
    <row r="564" ht="18.6" customHeight="1" spans="1:15">
      <c r="A564" s="22"/>
      <c r="B564" s="22"/>
      <c r="C564" s="22"/>
      <c r="D564" s="22"/>
      <c r="E564" s="22"/>
      <c r="F564" s="22"/>
      <c r="G564" s="23"/>
      <c r="H564" s="23"/>
      <c r="I564" s="23"/>
      <c r="J564" s="23"/>
      <c r="K564" s="23"/>
      <c r="L564" s="23"/>
      <c r="M564" s="33" t="s">
        <v>361</v>
      </c>
      <c r="N564" s="33" t="s">
        <v>359</v>
      </c>
      <c r="O564" s="22"/>
    </row>
    <row r="565" ht="18.6" customHeight="1" spans="1:15">
      <c r="A565" s="22">
        <v>281</v>
      </c>
      <c r="B565" s="22" t="s">
        <v>418</v>
      </c>
      <c r="C565" s="22" t="s">
        <v>419</v>
      </c>
      <c r="D565" s="22" t="s">
        <v>407</v>
      </c>
      <c r="E565" s="22">
        <v>60</v>
      </c>
      <c r="F565" s="22" t="s">
        <v>554</v>
      </c>
      <c r="G565" s="23">
        <f t="shared" ref="G565" si="278">SUM(H565:L566)</f>
        <v>30000</v>
      </c>
      <c r="H565" s="23">
        <v>30000</v>
      </c>
      <c r="I565" s="23"/>
      <c r="J565" s="23"/>
      <c r="K565" s="23"/>
      <c r="L565" s="23"/>
      <c r="M565" s="33" t="s">
        <v>358</v>
      </c>
      <c r="N565" s="33" t="s">
        <v>359</v>
      </c>
      <c r="O565" s="22"/>
    </row>
    <row r="566" ht="18.6" customHeight="1" spans="1:15">
      <c r="A566" s="22"/>
      <c r="B566" s="22"/>
      <c r="C566" s="22"/>
      <c r="D566" s="22"/>
      <c r="E566" s="22"/>
      <c r="F566" s="22"/>
      <c r="G566" s="23"/>
      <c r="H566" s="23"/>
      <c r="I566" s="23"/>
      <c r="J566" s="23"/>
      <c r="K566" s="23"/>
      <c r="L566" s="23"/>
      <c r="M566" s="33" t="s">
        <v>361</v>
      </c>
      <c r="N566" s="33" t="s">
        <v>359</v>
      </c>
      <c r="O566" s="22"/>
    </row>
    <row r="567" ht="18.6" customHeight="1" spans="1:15">
      <c r="A567" s="22">
        <v>282</v>
      </c>
      <c r="B567" s="22" t="s">
        <v>539</v>
      </c>
      <c r="C567" s="22" t="s">
        <v>907</v>
      </c>
      <c r="D567" s="22" t="s">
        <v>541</v>
      </c>
      <c r="E567" s="22">
        <v>60</v>
      </c>
      <c r="F567" s="22" t="s">
        <v>908</v>
      </c>
      <c r="G567" s="23">
        <f t="shared" ref="G567" si="279">SUM(H567:L568)</f>
        <v>9000</v>
      </c>
      <c r="H567" s="23">
        <v>9000</v>
      </c>
      <c r="I567" s="23"/>
      <c r="J567" s="23"/>
      <c r="K567" s="23"/>
      <c r="L567" s="23"/>
      <c r="M567" s="33" t="s">
        <v>358</v>
      </c>
      <c r="N567" s="33" t="s">
        <v>359</v>
      </c>
      <c r="O567" s="22"/>
    </row>
    <row r="568" ht="18.6" customHeight="1" spans="1:15">
      <c r="A568" s="22"/>
      <c r="B568" s="22"/>
      <c r="C568" s="22"/>
      <c r="D568" s="22"/>
      <c r="E568" s="22"/>
      <c r="F568" s="22"/>
      <c r="G568" s="23"/>
      <c r="H568" s="23"/>
      <c r="I568" s="23"/>
      <c r="J568" s="23"/>
      <c r="K568" s="23"/>
      <c r="L568" s="23"/>
      <c r="M568" s="33" t="s">
        <v>361</v>
      </c>
      <c r="N568" s="33" t="s">
        <v>359</v>
      </c>
      <c r="O568" s="22"/>
    </row>
    <row r="569" ht="18.6" customHeight="1" spans="1:15">
      <c r="A569" s="22">
        <v>283</v>
      </c>
      <c r="B569" s="22" t="s">
        <v>405</v>
      </c>
      <c r="C569" s="22" t="s">
        <v>607</v>
      </c>
      <c r="D569" s="22" t="s">
        <v>407</v>
      </c>
      <c r="E569" s="22">
        <v>20</v>
      </c>
      <c r="F569" s="22" t="s">
        <v>909</v>
      </c>
      <c r="G569" s="23">
        <f t="shared" ref="G569" si="280">SUM(H569:L570)</f>
        <v>8600</v>
      </c>
      <c r="H569" s="23">
        <v>8600</v>
      </c>
      <c r="I569" s="23"/>
      <c r="J569" s="23"/>
      <c r="K569" s="23"/>
      <c r="L569" s="23"/>
      <c r="M569" s="33" t="s">
        <v>358</v>
      </c>
      <c r="N569" s="33" t="s">
        <v>359</v>
      </c>
      <c r="O569" s="22"/>
    </row>
    <row r="570" ht="18.6" customHeight="1" spans="1:15">
      <c r="A570" s="22"/>
      <c r="B570" s="22"/>
      <c r="C570" s="22"/>
      <c r="D570" s="22"/>
      <c r="E570" s="22"/>
      <c r="F570" s="22"/>
      <c r="G570" s="23"/>
      <c r="H570" s="23"/>
      <c r="I570" s="23"/>
      <c r="J570" s="23"/>
      <c r="K570" s="23"/>
      <c r="L570" s="23"/>
      <c r="M570" s="33" t="s">
        <v>361</v>
      </c>
      <c r="N570" s="33" t="s">
        <v>359</v>
      </c>
      <c r="O570" s="22"/>
    </row>
    <row r="571" ht="18.6" customHeight="1" spans="1:15">
      <c r="A571" s="22">
        <v>284</v>
      </c>
      <c r="B571" s="22" t="s">
        <v>910</v>
      </c>
      <c r="C571" s="22" t="s">
        <v>397</v>
      </c>
      <c r="D571" s="22" t="s">
        <v>394</v>
      </c>
      <c r="E571" s="22">
        <v>2</v>
      </c>
      <c r="F571" s="22" t="s">
        <v>417</v>
      </c>
      <c r="G571" s="23">
        <f t="shared" ref="G571" si="281">SUM(H571:L572)</f>
        <v>3000</v>
      </c>
      <c r="H571" s="23">
        <v>3000</v>
      </c>
      <c r="I571" s="23"/>
      <c r="J571" s="23"/>
      <c r="K571" s="23"/>
      <c r="L571" s="23"/>
      <c r="M571" s="33" t="s">
        <v>358</v>
      </c>
      <c r="N571" s="33" t="s">
        <v>359</v>
      </c>
      <c r="O571" s="22" t="s">
        <v>22</v>
      </c>
    </row>
    <row r="572" ht="18.6" customHeight="1" spans="1:15">
      <c r="A572" s="22"/>
      <c r="B572" s="22"/>
      <c r="C572" s="22"/>
      <c r="D572" s="22"/>
      <c r="E572" s="22"/>
      <c r="F572" s="22"/>
      <c r="G572" s="23"/>
      <c r="H572" s="23"/>
      <c r="I572" s="23"/>
      <c r="J572" s="23"/>
      <c r="K572" s="23"/>
      <c r="L572" s="23"/>
      <c r="M572" s="33" t="s">
        <v>361</v>
      </c>
      <c r="N572" s="33" t="s">
        <v>359</v>
      </c>
      <c r="O572" s="22"/>
    </row>
    <row r="573" ht="18.6" customHeight="1" spans="1:15">
      <c r="A573" s="22">
        <v>285</v>
      </c>
      <c r="B573" s="22" t="s">
        <v>789</v>
      </c>
      <c r="C573" s="22" t="s">
        <v>790</v>
      </c>
      <c r="D573" s="22" t="s">
        <v>371</v>
      </c>
      <c r="E573" s="22">
        <v>1</v>
      </c>
      <c r="F573" s="22" t="s">
        <v>911</v>
      </c>
      <c r="G573" s="23">
        <f t="shared" ref="G573" si="282">SUM(H573:L574)</f>
        <v>1000</v>
      </c>
      <c r="H573" s="23">
        <v>1000</v>
      </c>
      <c r="I573" s="23"/>
      <c r="J573" s="23"/>
      <c r="K573" s="23"/>
      <c r="L573" s="23"/>
      <c r="M573" s="33" t="s">
        <v>358</v>
      </c>
      <c r="N573" s="33" t="s">
        <v>359</v>
      </c>
      <c r="O573" s="22"/>
    </row>
    <row r="574" ht="18.6" customHeight="1" spans="1:15">
      <c r="A574" s="22"/>
      <c r="B574" s="22"/>
      <c r="C574" s="22"/>
      <c r="D574" s="22"/>
      <c r="E574" s="22"/>
      <c r="F574" s="22"/>
      <c r="G574" s="23"/>
      <c r="H574" s="23"/>
      <c r="I574" s="23"/>
      <c r="J574" s="23"/>
      <c r="K574" s="23"/>
      <c r="L574" s="23"/>
      <c r="M574" s="33" t="s">
        <v>361</v>
      </c>
      <c r="N574" s="33" t="s">
        <v>359</v>
      </c>
      <c r="O574" s="22"/>
    </row>
    <row r="575" ht="18.6" customHeight="1" spans="1:15">
      <c r="A575" s="22">
        <v>286</v>
      </c>
      <c r="B575" s="22" t="s">
        <v>521</v>
      </c>
      <c r="C575" s="22" t="s">
        <v>522</v>
      </c>
      <c r="D575" s="22" t="s">
        <v>407</v>
      </c>
      <c r="E575" s="22">
        <v>1</v>
      </c>
      <c r="F575" s="22" t="s">
        <v>912</v>
      </c>
      <c r="G575" s="23">
        <f t="shared" ref="G575" si="283">SUM(H575:L576)</f>
        <v>8000</v>
      </c>
      <c r="H575" s="23">
        <v>8000</v>
      </c>
      <c r="I575" s="23"/>
      <c r="J575" s="23"/>
      <c r="K575" s="23"/>
      <c r="L575" s="23"/>
      <c r="M575" s="33" t="s">
        <v>358</v>
      </c>
      <c r="N575" s="33" t="s">
        <v>359</v>
      </c>
      <c r="O575" s="22"/>
    </row>
    <row r="576" ht="18.6" customHeight="1" spans="1:15">
      <c r="A576" s="22"/>
      <c r="B576" s="22"/>
      <c r="C576" s="22"/>
      <c r="D576" s="22"/>
      <c r="E576" s="22"/>
      <c r="F576" s="22"/>
      <c r="G576" s="23"/>
      <c r="H576" s="23"/>
      <c r="I576" s="23"/>
      <c r="J576" s="23"/>
      <c r="K576" s="23"/>
      <c r="L576" s="23"/>
      <c r="M576" s="33" t="s">
        <v>361</v>
      </c>
      <c r="N576" s="33" t="s">
        <v>359</v>
      </c>
      <c r="O576" s="22"/>
    </row>
    <row r="577" ht="18.6" customHeight="1" spans="1:15">
      <c r="A577" s="22">
        <v>287</v>
      </c>
      <c r="B577" s="22" t="s">
        <v>572</v>
      </c>
      <c r="C577" s="22" t="s">
        <v>413</v>
      </c>
      <c r="D577" s="22" t="s">
        <v>394</v>
      </c>
      <c r="E577" s="22">
        <v>1</v>
      </c>
      <c r="F577" s="22" t="s">
        <v>913</v>
      </c>
      <c r="G577" s="23">
        <f t="shared" ref="G577" si="284">SUM(H577:L578)</f>
        <v>6000</v>
      </c>
      <c r="H577" s="23">
        <v>6000</v>
      </c>
      <c r="I577" s="23"/>
      <c r="J577" s="23"/>
      <c r="K577" s="23"/>
      <c r="L577" s="23"/>
      <c r="M577" s="33" t="s">
        <v>358</v>
      </c>
      <c r="N577" s="33" t="s">
        <v>359</v>
      </c>
      <c r="O577" s="22"/>
    </row>
    <row r="578" ht="18.6" customHeight="1" spans="1:15">
      <c r="A578" s="22"/>
      <c r="B578" s="22"/>
      <c r="C578" s="22"/>
      <c r="D578" s="22"/>
      <c r="E578" s="22"/>
      <c r="F578" s="22"/>
      <c r="G578" s="23"/>
      <c r="H578" s="23"/>
      <c r="I578" s="23"/>
      <c r="J578" s="23"/>
      <c r="K578" s="23"/>
      <c r="L578" s="23"/>
      <c r="M578" s="33" t="s">
        <v>361</v>
      </c>
      <c r="N578" s="33" t="s">
        <v>359</v>
      </c>
      <c r="O578" s="22"/>
    </row>
    <row r="579" ht="18.6" customHeight="1" spans="1:15">
      <c r="A579" s="22">
        <v>288</v>
      </c>
      <c r="B579" s="22" t="s">
        <v>424</v>
      </c>
      <c r="C579" s="22" t="s">
        <v>389</v>
      </c>
      <c r="D579" s="22" t="s">
        <v>390</v>
      </c>
      <c r="E579" s="22">
        <v>8</v>
      </c>
      <c r="F579" s="22" t="s">
        <v>914</v>
      </c>
      <c r="G579" s="23">
        <f t="shared" ref="G579" si="285">SUM(H579:L580)</f>
        <v>1600</v>
      </c>
      <c r="H579" s="23">
        <v>1600</v>
      </c>
      <c r="I579" s="23"/>
      <c r="J579" s="23"/>
      <c r="K579" s="23"/>
      <c r="L579" s="23"/>
      <c r="M579" s="33" t="s">
        <v>358</v>
      </c>
      <c r="N579" s="33" t="s">
        <v>359</v>
      </c>
      <c r="O579" s="22"/>
    </row>
    <row r="580" ht="18.6" customHeight="1" spans="1:15">
      <c r="A580" s="22"/>
      <c r="B580" s="22"/>
      <c r="C580" s="22"/>
      <c r="D580" s="22"/>
      <c r="E580" s="22"/>
      <c r="F580" s="22"/>
      <c r="G580" s="23"/>
      <c r="H580" s="23"/>
      <c r="I580" s="23"/>
      <c r="J580" s="23"/>
      <c r="K580" s="23"/>
      <c r="L580" s="23"/>
      <c r="M580" s="33" t="s">
        <v>361</v>
      </c>
      <c r="N580" s="33" t="s">
        <v>359</v>
      </c>
      <c r="O580" s="22"/>
    </row>
    <row r="581" ht="18.6" customHeight="1" spans="1:15">
      <c r="A581" s="22">
        <v>289</v>
      </c>
      <c r="B581" s="22" t="s">
        <v>461</v>
      </c>
      <c r="C581" s="22" t="s">
        <v>410</v>
      </c>
      <c r="D581" s="22" t="s">
        <v>394</v>
      </c>
      <c r="E581" s="22">
        <v>1</v>
      </c>
      <c r="F581" s="22" t="s">
        <v>915</v>
      </c>
      <c r="G581" s="23">
        <f t="shared" ref="G581" si="286">SUM(H581:L582)</f>
        <v>6000</v>
      </c>
      <c r="H581" s="23">
        <v>6000</v>
      </c>
      <c r="I581" s="23"/>
      <c r="J581" s="23"/>
      <c r="K581" s="23"/>
      <c r="L581" s="23"/>
      <c r="M581" s="33" t="s">
        <v>358</v>
      </c>
      <c r="N581" s="33" t="s">
        <v>359</v>
      </c>
      <c r="O581" s="22" t="s">
        <v>916</v>
      </c>
    </row>
    <row r="582" ht="18.6" customHeight="1" spans="1:15">
      <c r="A582" s="22"/>
      <c r="B582" s="22"/>
      <c r="C582" s="22"/>
      <c r="D582" s="22"/>
      <c r="E582" s="22"/>
      <c r="F582" s="22"/>
      <c r="G582" s="23"/>
      <c r="H582" s="23"/>
      <c r="I582" s="23"/>
      <c r="J582" s="23"/>
      <c r="K582" s="23"/>
      <c r="L582" s="23"/>
      <c r="M582" s="33" t="s">
        <v>361</v>
      </c>
      <c r="N582" s="33" t="s">
        <v>359</v>
      </c>
      <c r="O582" s="22"/>
    </row>
    <row r="583" ht="18.6" customHeight="1" spans="1:15">
      <c r="A583" s="22">
        <v>290</v>
      </c>
      <c r="B583" s="22" t="s">
        <v>572</v>
      </c>
      <c r="C583" s="22" t="s">
        <v>413</v>
      </c>
      <c r="D583" s="22" t="s">
        <v>394</v>
      </c>
      <c r="E583" s="22">
        <v>3</v>
      </c>
      <c r="F583" s="22" t="s">
        <v>917</v>
      </c>
      <c r="G583" s="23">
        <f t="shared" ref="G583" si="287">SUM(H583:L584)</f>
        <v>13500</v>
      </c>
      <c r="H583" s="23">
        <v>13500</v>
      </c>
      <c r="I583" s="23"/>
      <c r="J583" s="23"/>
      <c r="K583" s="23"/>
      <c r="L583" s="23"/>
      <c r="M583" s="33" t="s">
        <v>358</v>
      </c>
      <c r="N583" s="33" t="s">
        <v>359</v>
      </c>
      <c r="O583" s="22"/>
    </row>
    <row r="584" ht="18.6" customHeight="1" spans="1:15">
      <c r="A584" s="22"/>
      <c r="B584" s="22"/>
      <c r="C584" s="22"/>
      <c r="D584" s="22"/>
      <c r="E584" s="22"/>
      <c r="F584" s="22"/>
      <c r="G584" s="23"/>
      <c r="H584" s="23"/>
      <c r="I584" s="23"/>
      <c r="J584" s="23"/>
      <c r="K584" s="23"/>
      <c r="L584" s="23"/>
      <c r="M584" s="33" t="s">
        <v>361</v>
      </c>
      <c r="N584" s="33" t="s">
        <v>359</v>
      </c>
      <c r="O584" s="22"/>
    </row>
    <row r="585" ht="18.6" customHeight="1" spans="1:15">
      <c r="A585" s="22">
        <v>291</v>
      </c>
      <c r="B585" s="22" t="s">
        <v>642</v>
      </c>
      <c r="C585" s="22" t="s">
        <v>498</v>
      </c>
      <c r="D585" s="22" t="s">
        <v>394</v>
      </c>
      <c r="E585" s="22">
        <v>4</v>
      </c>
      <c r="F585" s="22" t="s">
        <v>918</v>
      </c>
      <c r="G585" s="23">
        <f t="shared" ref="G585" si="288">SUM(H585:L586)</f>
        <v>6000</v>
      </c>
      <c r="H585" s="23">
        <v>6000</v>
      </c>
      <c r="I585" s="23"/>
      <c r="J585" s="23"/>
      <c r="K585" s="23"/>
      <c r="L585" s="23"/>
      <c r="M585" s="33" t="s">
        <v>358</v>
      </c>
      <c r="N585" s="33" t="s">
        <v>359</v>
      </c>
      <c r="O585" s="22"/>
    </row>
    <row r="586" ht="18.6" customHeight="1" spans="1:15">
      <c r="A586" s="22"/>
      <c r="B586" s="22"/>
      <c r="C586" s="22"/>
      <c r="D586" s="22"/>
      <c r="E586" s="22"/>
      <c r="F586" s="22"/>
      <c r="G586" s="23"/>
      <c r="H586" s="23"/>
      <c r="I586" s="23"/>
      <c r="J586" s="23"/>
      <c r="K586" s="23"/>
      <c r="L586" s="23"/>
      <c r="M586" s="33" t="s">
        <v>361</v>
      </c>
      <c r="N586" s="33" t="s">
        <v>359</v>
      </c>
      <c r="O586" s="22"/>
    </row>
    <row r="587" ht="18.6" customHeight="1" spans="1:15">
      <c r="A587" s="22">
        <v>292</v>
      </c>
      <c r="B587" s="22" t="s">
        <v>919</v>
      </c>
      <c r="C587" s="22" t="s">
        <v>920</v>
      </c>
      <c r="D587" s="22" t="s">
        <v>394</v>
      </c>
      <c r="E587" s="22">
        <v>1</v>
      </c>
      <c r="F587" s="22" t="s">
        <v>921</v>
      </c>
      <c r="G587" s="23">
        <f t="shared" ref="G587" si="289">SUM(H587:L588)</f>
        <v>2000</v>
      </c>
      <c r="H587" s="23">
        <v>2000</v>
      </c>
      <c r="I587" s="23"/>
      <c r="J587" s="23"/>
      <c r="K587" s="23"/>
      <c r="L587" s="23"/>
      <c r="M587" s="33" t="s">
        <v>358</v>
      </c>
      <c r="N587" s="33" t="s">
        <v>359</v>
      </c>
      <c r="O587" s="22"/>
    </row>
    <row r="588" ht="18.6" customHeight="1" spans="1:15">
      <c r="A588" s="22"/>
      <c r="B588" s="22"/>
      <c r="C588" s="22"/>
      <c r="D588" s="22"/>
      <c r="E588" s="22"/>
      <c r="F588" s="22"/>
      <c r="G588" s="23"/>
      <c r="H588" s="23"/>
      <c r="I588" s="23"/>
      <c r="J588" s="23"/>
      <c r="K588" s="23"/>
      <c r="L588" s="23"/>
      <c r="M588" s="33" t="s">
        <v>361</v>
      </c>
      <c r="N588" s="33" t="s">
        <v>359</v>
      </c>
      <c r="O588" s="22"/>
    </row>
    <row r="589" ht="18.6" customHeight="1" spans="1:15">
      <c r="A589" s="22">
        <v>293</v>
      </c>
      <c r="B589" s="22" t="s">
        <v>497</v>
      </c>
      <c r="C589" s="22" t="s">
        <v>366</v>
      </c>
      <c r="D589" s="22" t="s">
        <v>394</v>
      </c>
      <c r="E589" s="22">
        <v>1</v>
      </c>
      <c r="F589" s="22" t="s">
        <v>922</v>
      </c>
      <c r="G589" s="23">
        <f t="shared" ref="G589" si="290">SUM(H589:L590)</f>
        <v>12000</v>
      </c>
      <c r="H589" s="23">
        <v>12000</v>
      </c>
      <c r="I589" s="23"/>
      <c r="J589" s="23"/>
      <c r="K589" s="23"/>
      <c r="L589" s="23"/>
      <c r="M589" s="33" t="s">
        <v>358</v>
      </c>
      <c r="N589" s="33" t="s">
        <v>359</v>
      </c>
      <c r="O589" s="22"/>
    </row>
    <row r="590" ht="18.6" customHeight="1" spans="1:15">
      <c r="A590" s="22"/>
      <c r="B590" s="22"/>
      <c r="C590" s="22"/>
      <c r="D590" s="22"/>
      <c r="E590" s="22"/>
      <c r="F590" s="22"/>
      <c r="G590" s="23"/>
      <c r="H590" s="23"/>
      <c r="I590" s="23"/>
      <c r="J590" s="23"/>
      <c r="K590" s="23"/>
      <c r="L590" s="23"/>
      <c r="M590" s="33" t="s">
        <v>361</v>
      </c>
      <c r="N590" s="33" t="s">
        <v>359</v>
      </c>
      <c r="O590" s="22"/>
    </row>
    <row r="591" ht="18.6" customHeight="1" spans="1:15">
      <c r="A591" s="22">
        <v>294</v>
      </c>
      <c r="B591" s="22" t="s">
        <v>923</v>
      </c>
      <c r="C591" s="22" t="s">
        <v>516</v>
      </c>
      <c r="D591" s="22" t="s">
        <v>436</v>
      </c>
      <c r="E591" s="22">
        <v>8</v>
      </c>
      <c r="F591" s="22" t="s">
        <v>924</v>
      </c>
      <c r="G591" s="23">
        <f t="shared" ref="G591" si="291">SUM(H591:L592)</f>
        <v>12000</v>
      </c>
      <c r="H591" s="23">
        <v>12000</v>
      </c>
      <c r="I591" s="23"/>
      <c r="J591" s="23"/>
      <c r="K591" s="23"/>
      <c r="L591" s="23"/>
      <c r="M591" s="33" t="s">
        <v>358</v>
      </c>
      <c r="N591" s="33" t="s">
        <v>359</v>
      </c>
      <c r="O591" s="22"/>
    </row>
    <row r="592" ht="18.6" customHeight="1" spans="1:15">
      <c r="A592" s="22"/>
      <c r="B592" s="22"/>
      <c r="C592" s="22"/>
      <c r="D592" s="22"/>
      <c r="E592" s="22"/>
      <c r="F592" s="22"/>
      <c r="G592" s="23"/>
      <c r="H592" s="23"/>
      <c r="I592" s="23"/>
      <c r="J592" s="23"/>
      <c r="K592" s="23"/>
      <c r="L592" s="23"/>
      <c r="M592" s="33" t="s">
        <v>361</v>
      </c>
      <c r="N592" s="33" t="s">
        <v>359</v>
      </c>
      <c r="O592" s="22"/>
    </row>
    <row r="593" ht="18.6" customHeight="1" spans="1:15">
      <c r="A593" s="22">
        <v>295</v>
      </c>
      <c r="B593" s="22" t="s">
        <v>574</v>
      </c>
      <c r="C593" s="22" t="s">
        <v>575</v>
      </c>
      <c r="D593" s="22" t="s">
        <v>394</v>
      </c>
      <c r="E593" s="22">
        <v>2</v>
      </c>
      <c r="F593" s="22" t="s">
        <v>925</v>
      </c>
      <c r="G593" s="23">
        <f t="shared" ref="G593" si="292">SUM(H593:L594)</f>
        <v>14000</v>
      </c>
      <c r="H593" s="23">
        <v>14000</v>
      </c>
      <c r="I593" s="23"/>
      <c r="J593" s="23"/>
      <c r="K593" s="23"/>
      <c r="L593" s="23"/>
      <c r="M593" s="33" t="s">
        <v>358</v>
      </c>
      <c r="N593" s="33" t="s">
        <v>359</v>
      </c>
      <c r="O593" s="22"/>
    </row>
    <row r="594" ht="18.6" customHeight="1" spans="1:15">
      <c r="A594" s="22"/>
      <c r="B594" s="22"/>
      <c r="C594" s="22"/>
      <c r="D594" s="22"/>
      <c r="E594" s="22"/>
      <c r="F594" s="22"/>
      <c r="G594" s="23"/>
      <c r="H594" s="23"/>
      <c r="I594" s="23"/>
      <c r="J594" s="23"/>
      <c r="K594" s="23"/>
      <c r="L594" s="23"/>
      <c r="M594" s="33" t="s">
        <v>361</v>
      </c>
      <c r="N594" s="33" t="s">
        <v>359</v>
      </c>
      <c r="O594" s="22"/>
    </row>
    <row r="595" ht="18.6" customHeight="1" spans="1:15">
      <c r="A595" s="22">
        <v>296</v>
      </c>
      <c r="B595" s="22" t="s">
        <v>467</v>
      </c>
      <c r="C595" s="22" t="s">
        <v>400</v>
      </c>
      <c r="D595" s="22" t="s">
        <v>394</v>
      </c>
      <c r="E595" s="22">
        <v>1</v>
      </c>
      <c r="F595" s="22" t="s">
        <v>926</v>
      </c>
      <c r="G595" s="23">
        <f t="shared" ref="G595" si="293">SUM(H595:L596)</f>
        <v>6000</v>
      </c>
      <c r="H595" s="23">
        <v>6000</v>
      </c>
      <c r="I595" s="23"/>
      <c r="J595" s="23"/>
      <c r="K595" s="23"/>
      <c r="L595" s="23"/>
      <c r="M595" s="33" t="s">
        <v>358</v>
      </c>
      <c r="N595" s="33" t="s">
        <v>359</v>
      </c>
      <c r="O595" s="22"/>
    </row>
    <row r="596" ht="18.6" customHeight="1" spans="1:15">
      <c r="A596" s="22"/>
      <c r="B596" s="22"/>
      <c r="C596" s="22"/>
      <c r="D596" s="22"/>
      <c r="E596" s="22"/>
      <c r="F596" s="22"/>
      <c r="G596" s="23"/>
      <c r="H596" s="23"/>
      <c r="I596" s="23"/>
      <c r="J596" s="23"/>
      <c r="K596" s="23"/>
      <c r="L596" s="23"/>
      <c r="M596" s="33" t="s">
        <v>361</v>
      </c>
      <c r="N596" s="33" t="s">
        <v>359</v>
      </c>
      <c r="O596" s="22"/>
    </row>
    <row r="597" ht="18.6" customHeight="1" spans="1:15">
      <c r="A597" s="22">
        <v>297</v>
      </c>
      <c r="B597" s="22" t="s">
        <v>927</v>
      </c>
      <c r="C597" s="22" t="s">
        <v>429</v>
      </c>
      <c r="D597" s="22" t="s">
        <v>420</v>
      </c>
      <c r="E597" s="22">
        <v>10</v>
      </c>
      <c r="F597" s="22" t="s">
        <v>928</v>
      </c>
      <c r="G597" s="23">
        <f t="shared" ref="G597" si="294">SUM(H597:L598)</f>
        <v>2000</v>
      </c>
      <c r="H597" s="23">
        <v>2000</v>
      </c>
      <c r="I597" s="23"/>
      <c r="J597" s="23"/>
      <c r="K597" s="23"/>
      <c r="L597" s="23"/>
      <c r="M597" s="33" t="s">
        <v>358</v>
      </c>
      <c r="N597" s="33" t="s">
        <v>359</v>
      </c>
      <c r="O597" s="22"/>
    </row>
    <row r="598" ht="18.6" customHeight="1" spans="1:15">
      <c r="A598" s="22"/>
      <c r="B598" s="22"/>
      <c r="C598" s="22"/>
      <c r="D598" s="22"/>
      <c r="E598" s="22"/>
      <c r="F598" s="22"/>
      <c r="G598" s="23"/>
      <c r="H598" s="23"/>
      <c r="I598" s="23"/>
      <c r="J598" s="23"/>
      <c r="K598" s="23"/>
      <c r="L598" s="23"/>
      <c r="M598" s="33" t="s">
        <v>361</v>
      </c>
      <c r="N598" s="33" t="s">
        <v>359</v>
      </c>
      <c r="O598" s="22"/>
    </row>
    <row r="599" ht="18.6" customHeight="1" spans="1:15">
      <c r="A599" s="22">
        <v>298</v>
      </c>
      <c r="B599" s="22" t="s">
        <v>929</v>
      </c>
      <c r="C599" s="22" t="s">
        <v>419</v>
      </c>
      <c r="D599" s="22" t="s">
        <v>420</v>
      </c>
      <c r="E599" s="22">
        <v>20</v>
      </c>
      <c r="F599" s="22" t="s">
        <v>930</v>
      </c>
      <c r="G599" s="23">
        <f t="shared" ref="G599" si="295">SUM(H599:L600)</f>
        <v>9000</v>
      </c>
      <c r="H599" s="23">
        <v>9000</v>
      </c>
      <c r="I599" s="23">
        <v>0</v>
      </c>
      <c r="J599" s="23"/>
      <c r="K599" s="23"/>
      <c r="L599" s="23"/>
      <c r="M599" s="33" t="s">
        <v>358</v>
      </c>
      <c r="N599" s="33" t="s">
        <v>359</v>
      </c>
      <c r="O599" s="22"/>
    </row>
    <row r="600" ht="18.6" customHeight="1" spans="1:15">
      <c r="A600" s="22"/>
      <c r="B600" s="22"/>
      <c r="C600" s="22"/>
      <c r="D600" s="22"/>
      <c r="E600" s="22"/>
      <c r="F600" s="22"/>
      <c r="G600" s="23"/>
      <c r="H600" s="23"/>
      <c r="I600" s="23"/>
      <c r="J600" s="23"/>
      <c r="K600" s="23"/>
      <c r="L600" s="23"/>
      <c r="M600" s="33" t="s">
        <v>361</v>
      </c>
      <c r="N600" s="33" t="s">
        <v>359</v>
      </c>
      <c r="O600" s="22"/>
    </row>
    <row r="601" ht="18.6" customHeight="1" spans="1:15">
      <c r="A601" s="22">
        <v>299</v>
      </c>
      <c r="B601" s="22" t="s">
        <v>929</v>
      </c>
      <c r="C601" s="22" t="s">
        <v>419</v>
      </c>
      <c r="D601" s="22" t="s">
        <v>420</v>
      </c>
      <c r="E601" s="22">
        <v>10</v>
      </c>
      <c r="F601" s="22" t="s">
        <v>931</v>
      </c>
      <c r="G601" s="23">
        <f t="shared" ref="G601" si="296">SUM(H601:L602)</f>
        <v>4500</v>
      </c>
      <c r="H601" s="23">
        <v>4500</v>
      </c>
      <c r="I601" s="23"/>
      <c r="J601" s="23"/>
      <c r="K601" s="23"/>
      <c r="L601" s="23"/>
      <c r="M601" s="33" t="s">
        <v>358</v>
      </c>
      <c r="N601" s="33" t="s">
        <v>359</v>
      </c>
      <c r="O601" s="22"/>
    </row>
    <row r="602" ht="18.6" customHeight="1" spans="1:15">
      <c r="A602" s="22"/>
      <c r="B602" s="22"/>
      <c r="C602" s="22"/>
      <c r="D602" s="22"/>
      <c r="E602" s="22"/>
      <c r="F602" s="22"/>
      <c r="G602" s="23"/>
      <c r="H602" s="23"/>
      <c r="I602" s="23"/>
      <c r="J602" s="23"/>
      <c r="K602" s="23"/>
      <c r="L602" s="23"/>
      <c r="M602" s="33" t="s">
        <v>361</v>
      </c>
      <c r="N602" s="33" t="s">
        <v>359</v>
      </c>
      <c r="O602" s="22"/>
    </row>
    <row r="603" ht="18.6" customHeight="1" spans="1:15">
      <c r="A603" s="22">
        <v>300</v>
      </c>
      <c r="B603" s="22" t="s">
        <v>932</v>
      </c>
      <c r="C603" s="22" t="s">
        <v>432</v>
      </c>
      <c r="D603" s="22" t="s">
        <v>420</v>
      </c>
      <c r="E603" s="22">
        <v>20</v>
      </c>
      <c r="F603" s="22" t="s">
        <v>933</v>
      </c>
      <c r="G603" s="23">
        <f t="shared" ref="G603" si="297">SUM(H603:L604)</f>
        <v>4000</v>
      </c>
      <c r="H603" s="23">
        <v>4000</v>
      </c>
      <c r="I603" s="23"/>
      <c r="J603" s="23"/>
      <c r="K603" s="23"/>
      <c r="L603" s="23"/>
      <c r="M603" s="33" t="s">
        <v>358</v>
      </c>
      <c r="N603" s="33" t="s">
        <v>359</v>
      </c>
      <c r="O603" s="22"/>
    </row>
    <row r="604" ht="18.6" customHeight="1" spans="1:15">
      <c r="A604" s="22"/>
      <c r="B604" s="22"/>
      <c r="C604" s="22"/>
      <c r="D604" s="22"/>
      <c r="E604" s="22"/>
      <c r="F604" s="22"/>
      <c r="G604" s="23"/>
      <c r="H604" s="23"/>
      <c r="I604" s="23"/>
      <c r="J604" s="23"/>
      <c r="K604" s="23"/>
      <c r="L604" s="23"/>
      <c r="M604" s="33" t="s">
        <v>361</v>
      </c>
      <c r="N604" s="33" t="s">
        <v>359</v>
      </c>
      <c r="O604" s="22"/>
    </row>
    <row r="605" ht="18.6" customHeight="1" spans="1:15">
      <c r="A605" s="22">
        <v>301</v>
      </c>
      <c r="B605" s="22" t="s">
        <v>934</v>
      </c>
      <c r="C605" s="22" t="s">
        <v>935</v>
      </c>
      <c r="D605" s="22" t="s">
        <v>541</v>
      </c>
      <c r="E605" s="22">
        <v>30</v>
      </c>
      <c r="F605" s="22" t="s">
        <v>936</v>
      </c>
      <c r="G605" s="23">
        <f t="shared" ref="G605" si="298">SUM(H605:L606)</f>
        <v>8400</v>
      </c>
      <c r="H605" s="23">
        <v>8400</v>
      </c>
      <c r="I605" s="23"/>
      <c r="J605" s="23"/>
      <c r="K605" s="23"/>
      <c r="L605" s="23"/>
      <c r="M605" s="33" t="s">
        <v>358</v>
      </c>
      <c r="N605" s="33" t="s">
        <v>359</v>
      </c>
      <c r="O605" s="22"/>
    </row>
    <row r="606" ht="18.6" customHeight="1" spans="1:15">
      <c r="A606" s="22"/>
      <c r="B606" s="22"/>
      <c r="C606" s="22"/>
      <c r="D606" s="22"/>
      <c r="E606" s="22"/>
      <c r="F606" s="22"/>
      <c r="G606" s="23"/>
      <c r="H606" s="23"/>
      <c r="I606" s="23"/>
      <c r="J606" s="23"/>
      <c r="K606" s="23"/>
      <c r="L606" s="23"/>
      <c r="M606" s="33" t="s">
        <v>361</v>
      </c>
      <c r="N606" s="33" t="s">
        <v>359</v>
      </c>
      <c r="O606" s="22"/>
    </row>
    <row r="607" ht="18.6" customHeight="1" spans="1:15">
      <c r="A607" s="22">
        <v>302</v>
      </c>
      <c r="B607" s="22" t="s">
        <v>937</v>
      </c>
      <c r="C607" s="22" t="s">
        <v>938</v>
      </c>
      <c r="D607" s="22" t="s">
        <v>407</v>
      </c>
      <c r="E607" s="22">
        <v>5</v>
      </c>
      <c r="F607" s="22" t="s">
        <v>939</v>
      </c>
      <c r="G607" s="23">
        <f t="shared" ref="G607" si="299">SUM(H607:L608)</f>
        <v>10000</v>
      </c>
      <c r="H607" s="23">
        <v>10000</v>
      </c>
      <c r="I607" s="23"/>
      <c r="J607" s="23"/>
      <c r="K607" s="23"/>
      <c r="L607" s="23"/>
      <c r="M607" s="33" t="s">
        <v>358</v>
      </c>
      <c r="N607" s="33" t="s">
        <v>359</v>
      </c>
      <c r="O607" s="22"/>
    </row>
    <row r="608" ht="18.6" customHeight="1" spans="1:15">
      <c r="A608" s="22"/>
      <c r="B608" s="22"/>
      <c r="C608" s="22"/>
      <c r="D608" s="22"/>
      <c r="E608" s="22"/>
      <c r="F608" s="22"/>
      <c r="G608" s="23"/>
      <c r="H608" s="23"/>
      <c r="I608" s="23"/>
      <c r="J608" s="23"/>
      <c r="K608" s="23"/>
      <c r="L608" s="23"/>
      <c r="M608" s="33" t="s">
        <v>361</v>
      </c>
      <c r="N608" s="33" t="s">
        <v>359</v>
      </c>
      <c r="O608" s="22"/>
    </row>
    <row r="609" ht="18.6" customHeight="1" spans="1:15">
      <c r="A609" s="22">
        <v>303</v>
      </c>
      <c r="B609" s="22" t="s">
        <v>940</v>
      </c>
      <c r="C609" s="22" t="s">
        <v>607</v>
      </c>
      <c r="D609" s="22" t="s">
        <v>407</v>
      </c>
      <c r="E609" s="22">
        <v>5</v>
      </c>
      <c r="F609" s="22" t="s">
        <v>405</v>
      </c>
      <c r="G609" s="23">
        <f t="shared" ref="G609" si="300">SUM(H609:L610)</f>
        <v>2000</v>
      </c>
      <c r="H609" s="23">
        <v>2000</v>
      </c>
      <c r="I609" s="23"/>
      <c r="J609" s="23"/>
      <c r="K609" s="23"/>
      <c r="L609" s="23"/>
      <c r="M609" s="33" t="s">
        <v>358</v>
      </c>
      <c r="N609" s="33" t="s">
        <v>359</v>
      </c>
      <c r="O609" s="22"/>
    </row>
    <row r="610" ht="18.6" customHeight="1" spans="1:15">
      <c r="A610" s="22"/>
      <c r="B610" s="22"/>
      <c r="C610" s="22"/>
      <c r="D610" s="22"/>
      <c r="E610" s="22"/>
      <c r="F610" s="22"/>
      <c r="G610" s="23"/>
      <c r="H610" s="23"/>
      <c r="I610" s="23"/>
      <c r="J610" s="23"/>
      <c r="K610" s="23"/>
      <c r="L610" s="23"/>
      <c r="M610" s="33" t="s">
        <v>361</v>
      </c>
      <c r="N610" s="33" t="s">
        <v>359</v>
      </c>
      <c r="O610" s="22"/>
    </row>
    <row r="611" ht="18.6" customHeight="1" spans="1:15">
      <c r="A611" s="22">
        <v>304</v>
      </c>
      <c r="B611" s="22" t="s">
        <v>941</v>
      </c>
      <c r="C611" s="22" t="s">
        <v>942</v>
      </c>
      <c r="D611" s="22" t="s">
        <v>407</v>
      </c>
      <c r="E611" s="22">
        <v>5</v>
      </c>
      <c r="F611" s="22" t="s">
        <v>943</v>
      </c>
      <c r="G611" s="23">
        <f t="shared" ref="G611" si="301">SUM(H611:L612)</f>
        <v>2000</v>
      </c>
      <c r="H611" s="23">
        <v>2000</v>
      </c>
      <c r="I611" s="23"/>
      <c r="J611" s="23"/>
      <c r="K611" s="23"/>
      <c r="L611" s="23"/>
      <c r="M611" s="33" t="s">
        <v>358</v>
      </c>
      <c r="N611" s="33" t="s">
        <v>359</v>
      </c>
      <c r="O611" s="22"/>
    </row>
    <row r="612" ht="18.6" customHeight="1" spans="1:15">
      <c r="A612" s="22"/>
      <c r="B612" s="22"/>
      <c r="C612" s="22"/>
      <c r="D612" s="22"/>
      <c r="E612" s="22"/>
      <c r="F612" s="22"/>
      <c r="G612" s="23"/>
      <c r="H612" s="23"/>
      <c r="I612" s="23"/>
      <c r="J612" s="23"/>
      <c r="K612" s="23"/>
      <c r="L612" s="23"/>
      <c r="M612" s="33" t="s">
        <v>361</v>
      </c>
      <c r="N612" s="33" t="s">
        <v>359</v>
      </c>
      <c r="O612" s="22"/>
    </row>
    <row r="613" ht="18.6" customHeight="1" spans="1:15">
      <c r="A613" s="22">
        <v>305</v>
      </c>
      <c r="B613" s="22" t="s">
        <v>443</v>
      </c>
      <c r="C613" s="22" t="s">
        <v>444</v>
      </c>
      <c r="D613" s="22" t="s">
        <v>371</v>
      </c>
      <c r="E613" s="22">
        <v>1</v>
      </c>
      <c r="F613" s="22" t="s">
        <v>944</v>
      </c>
      <c r="G613" s="23">
        <f t="shared" ref="G613" si="302">SUM(H613:L614)</f>
        <v>10000</v>
      </c>
      <c r="H613" s="23">
        <v>10000</v>
      </c>
      <c r="I613" s="23"/>
      <c r="J613" s="23"/>
      <c r="K613" s="23"/>
      <c r="L613" s="23"/>
      <c r="M613" s="33" t="s">
        <v>358</v>
      </c>
      <c r="N613" s="33" t="s">
        <v>359</v>
      </c>
      <c r="O613" s="22"/>
    </row>
    <row r="614" ht="18.6" customHeight="1" spans="1:15">
      <c r="A614" s="22"/>
      <c r="B614" s="22"/>
      <c r="C614" s="22"/>
      <c r="D614" s="22"/>
      <c r="E614" s="22"/>
      <c r="F614" s="22"/>
      <c r="G614" s="23"/>
      <c r="H614" s="23"/>
      <c r="I614" s="23"/>
      <c r="J614" s="23"/>
      <c r="K614" s="23"/>
      <c r="L614" s="23"/>
      <c r="M614" s="33" t="s">
        <v>361</v>
      </c>
      <c r="N614" s="33" t="s">
        <v>359</v>
      </c>
      <c r="O614" s="22"/>
    </row>
    <row r="615" ht="18.6" customHeight="1" spans="1:15">
      <c r="A615" s="22">
        <v>306</v>
      </c>
      <c r="B615" s="22" t="s">
        <v>446</v>
      </c>
      <c r="C615" s="22" t="s">
        <v>447</v>
      </c>
      <c r="D615" s="22" t="s">
        <v>394</v>
      </c>
      <c r="E615" s="22">
        <v>2</v>
      </c>
      <c r="F615" s="22" t="s">
        <v>945</v>
      </c>
      <c r="G615" s="23">
        <f t="shared" ref="G615" si="303">SUM(H615:L616)</f>
        <v>7000</v>
      </c>
      <c r="H615" s="23">
        <v>7000</v>
      </c>
      <c r="I615" s="23"/>
      <c r="J615" s="23"/>
      <c r="K615" s="23"/>
      <c r="L615" s="23"/>
      <c r="M615" s="33" t="s">
        <v>358</v>
      </c>
      <c r="N615" s="33" t="s">
        <v>359</v>
      </c>
      <c r="O615" s="22"/>
    </row>
    <row r="616" ht="18.6" customHeight="1" spans="1:15">
      <c r="A616" s="22"/>
      <c r="B616" s="22"/>
      <c r="C616" s="22"/>
      <c r="D616" s="22"/>
      <c r="E616" s="22"/>
      <c r="F616" s="22"/>
      <c r="G616" s="23"/>
      <c r="H616" s="23"/>
      <c r="I616" s="23"/>
      <c r="J616" s="23"/>
      <c r="K616" s="23"/>
      <c r="L616" s="23"/>
      <c r="M616" s="33" t="s">
        <v>361</v>
      </c>
      <c r="N616" s="33" t="s">
        <v>359</v>
      </c>
      <c r="O616" s="22"/>
    </row>
    <row r="617" ht="18.6" customHeight="1" spans="1:15">
      <c r="A617" s="22">
        <v>307</v>
      </c>
      <c r="B617" s="22" t="s">
        <v>449</v>
      </c>
      <c r="C617" s="22" t="s">
        <v>450</v>
      </c>
      <c r="D617" s="22" t="s">
        <v>394</v>
      </c>
      <c r="E617" s="22">
        <v>2</v>
      </c>
      <c r="F617" s="22" t="s">
        <v>946</v>
      </c>
      <c r="G617" s="23">
        <f t="shared" ref="G617" si="304">SUM(H617:L618)</f>
        <v>9500</v>
      </c>
      <c r="H617" s="23">
        <v>9500</v>
      </c>
      <c r="I617" s="23"/>
      <c r="J617" s="23"/>
      <c r="K617" s="23"/>
      <c r="L617" s="23"/>
      <c r="M617" s="33" t="s">
        <v>358</v>
      </c>
      <c r="N617" s="33" t="s">
        <v>359</v>
      </c>
      <c r="O617" s="22"/>
    </row>
    <row r="618" ht="18.6" customHeight="1" spans="1:15">
      <c r="A618" s="22"/>
      <c r="B618" s="22"/>
      <c r="C618" s="22"/>
      <c r="D618" s="22"/>
      <c r="E618" s="22"/>
      <c r="F618" s="22"/>
      <c r="G618" s="23"/>
      <c r="H618" s="23"/>
      <c r="I618" s="23"/>
      <c r="J618" s="23"/>
      <c r="K618" s="23"/>
      <c r="L618" s="23"/>
      <c r="M618" s="33" t="s">
        <v>361</v>
      </c>
      <c r="N618" s="33" t="s">
        <v>359</v>
      </c>
      <c r="O618" s="22"/>
    </row>
    <row r="619" ht="18.6" customHeight="1" spans="1:15">
      <c r="A619" s="22">
        <v>308</v>
      </c>
      <c r="B619" s="22" t="s">
        <v>947</v>
      </c>
      <c r="C619" s="22" t="s">
        <v>948</v>
      </c>
      <c r="D619" s="22" t="s">
        <v>407</v>
      </c>
      <c r="E619" s="22">
        <v>1200</v>
      </c>
      <c r="F619" s="22" t="s">
        <v>949</v>
      </c>
      <c r="G619" s="23">
        <f t="shared" ref="G619" si="305">SUM(H619:L620)</f>
        <v>6000</v>
      </c>
      <c r="H619" s="23">
        <v>6000</v>
      </c>
      <c r="I619" s="23"/>
      <c r="J619" s="23"/>
      <c r="K619" s="23"/>
      <c r="L619" s="23"/>
      <c r="M619" s="33" t="s">
        <v>358</v>
      </c>
      <c r="N619" s="33" t="s">
        <v>359</v>
      </c>
      <c r="O619" s="22"/>
    </row>
    <row r="620" ht="18.6" customHeight="1" spans="1:15">
      <c r="A620" s="22"/>
      <c r="B620" s="22"/>
      <c r="C620" s="22"/>
      <c r="D620" s="22"/>
      <c r="E620" s="22"/>
      <c r="F620" s="22"/>
      <c r="G620" s="23"/>
      <c r="H620" s="23"/>
      <c r="I620" s="23"/>
      <c r="J620" s="23"/>
      <c r="K620" s="23"/>
      <c r="L620" s="23"/>
      <c r="M620" s="33" t="s">
        <v>361</v>
      </c>
      <c r="N620" s="33" t="s">
        <v>359</v>
      </c>
      <c r="O620" s="22"/>
    </row>
    <row r="621" ht="18.6" customHeight="1" spans="1:15">
      <c r="A621" s="22">
        <v>309</v>
      </c>
      <c r="B621" s="22" t="s">
        <v>424</v>
      </c>
      <c r="C621" s="22" t="s">
        <v>389</v>
      </c>
      <c r="D621" s="22" t="s">
        <v>390</v>
      </c>
      <c r="E621" s="22">
        <v>130</v>
      </c>
      <c r="F621" s="22" t="s">
        <v>950</v>
      </c>
      <c r="G621" s="23">
        <f t="shared" ref="G621" si="306">SUM(H621:L622)</f>
        <v>26000</v>
      </c>
      <c r="H621" s="23">
        <v>26000</v>
      </c>
      <c r="I621" s="23"/>
      <c r="J621" s="23"/>
      <c r="K621" s="23"/>
      <c r="L621" s="23"/>
      <c r="M621" s="33" t="s">
        <v>358</v>
      </c>
      <c r="N621" s="33" t="s">
        <v>359</v>
      </c>
      <c r="O621" s="22"/>
    </row>
    <row r="622" ht="18.6" customHeight="1" spans="1:15">
      <c r="A622" s="22"/>
      <c r="B622" s="22"/>
      <c r="C622" s="22"/>
      <c r="D622" s="22"/>
      <c r="E622" s="22"/>
      <c r="F622" s="22"/>
      <c r="G622" s="23"/>
      <c r="H622" s="23"/>
      <c r="I622" s="23"/>
      <c r="J622" s="23"/>
      <c r="K622" s="23"/>
      <c r="L622" s="23"/>
      <c r="M622" s="33" t="s">
        <v>361</v>
      </c>
      <c r="N622" s="33" t="s">
        <v>359</v>
      </c>
      <c r="O622" s="22"/>
    </row>
    <row r="623" ht="18.6" customHeight="1" spans="1:15">
      <c r="A623" s="22">
        <v>310</v>
      </c>
      <c r="B623" s="22" t="s">
        <v>434</v>
      </c>
      <c r="C623" s="22" t="s">
        <v>435</v>
      </c>
      <c r="D623" s="22" t="s">
        <v>356</v>
      </c>
      <c r="E623" s="22">
        <v>1</v>
      </c>
      <c r="F623" s="22" t="s">
        <v>951</v>
      </c>
      <c r="G623" s="23">
        <f t="shared" ref="G623" si="307">SUM(H623:L624)</f>
        <v>200000</v>
      </c>
      <c r="H623" s="23">
        <v>200000</v>
      </c>
      <c r="I623" s="23"/>
      <c r="J623" s="23"/>
      <c r="K623" s="23"/>
      <c r="L623" s="23"/>
      <c r="M623" s="33" t="s">
        <v>358</v>
      </c>
      <c r="N623" s="33" t="s">
        <v>359</v>
      </c>
      <c r="O623" s="22"/>
    </row>
    <row r="624" ht="18.6" customHeight="1" spans="1:15">
      <c r="A624" s="22"/>
      <c r="B624" s="22"/>
      <c r="C624" s="22"/>
      <c r="D624" s="22"/>
      <c r="E624" s="22"/>
      <c r="F624" s="22"/>
      <c r="G624" s="23"/>
      <c r="H624" s="23"/>
      <c r="I624" s="23"/>
      <c r="J624" s="23"/>
      <c r="K624" s="23"/>
      <c r="L624" s="23"/>
      <c r="M624" s="33" t="s">
        <v>361</v>
      </c>
      <c r="N624" s="33" t="s">
        <v>359</v>
      </c>
      <c r="O624" s="22"/>
    </row>
    <row r="625" ht="18.6" customHeight="1" spans="1:15">
      <c r="A625" s="22">
        <v>311</v>
      </c>
      <c r="B625" s="22" t="s">
        <v>438</v>
      </c>
      <c r="C625" s="22" t="s">
        <v>403</v>
      </c>
      <c r="D625" s="22" t="s">
        <v>356</v>
      </c>
      <c r="E625" s="22">
        <v>1</v>
      </c>
      <c r="F625" s="22" t="s">
        <v>952</v>
      </c>
      <c r="G625" s="23">
        <f t="shared" ref="G625" si="308">SUM(H625:L626)</f>
        <v>390000</v>
      </c>
      <c r="H625" s="23">
        <v>390000</v>
      </c>
      <c r="I625" s="23"/>
      <c r="J625" s="23"/>
      <c r="K625" s="23"/>
      <c r="L625" s="23"/>
      <c r="M625" s="33" t="s">
        <v>358</v>
      </c>
      <c r="N625" s="33" t="s">
        <v>359</v>
      </c>
      <c r="O625" s="22"/>
    </row>
    <row r="626" ht="18.6" customHeight="1" spans="1:15">
      <c r="A626" s="22"/>
      <c r="B626" s="22"/>
      <c r="C626" s="22"/>
      <c r="D626" s="22"/>
      <c r="E626" s="22"/>
      <c r="F626" s="22"/>
      <c r="G626" s="23"/>
      <c r="H626" s="23"/>
      <c r="I626" s="23"/>
      <c r="J626" s="23"/>
      <c r="K626" s="23"/>
      <c r="L626" s="23"/>
      <c r="M626" s="33" t="s">
        <v>361</v>
      </c>
      <c r="N626" s="33" t="s">
        <v>359</v>
      </c>
      <c r="O626" s="22"/>
    </row>
    <row r="627" ht="18.6" customHeight="1" spans="1:15">
      <c r="A627" s="22">
        <v>312</v>
      </c>
      <c r="B627" s="22" t="s">
        <v>529</v>
      </c>
      <c r="C627" s="22" t="s">
        <v>530</v>
      </c>
      <c r="D627" s="22" t="s">
        <v>356</v>
      </c>
      <c r="E627" s="22">
        <v>1</v>
      </c>
      <c r="F627" s="22" t="s">
        <v>953</v>
      </c>
      <c r="G627" s="23">
        <f t="shared" ref="G627" si="309">SUM(H627:L628)</f>
        <v>20000</v>
      </c>
      <c r="H627" s="23">
        <v>20000</v>
      </c>
      <c r="I627" s="23"/>
      <c r="J627" s="23"/>
      <c r="K627" s="23"/>
      <c r="L627" s="23"/>
      <c r="M627" s="33" t="s">
        <v>358</v>
      </c>
      <c r="N627" s="33" t="s">
        <v>359</v>
      </c>
      <c r="O627" s="22"/>
    </row>
    <row r="628" ht="18.6" customHeight="1" spans="1:15">
      <c r="A628" s="22"/>
      <c r="B628" s="22"/>
      <c r="C628" s="22"/>
      <c r="D628" s="22"/>
      <c r="E628" s="22"/>
      <c r="F628" s="22"/>
      <c r="G628" s="23"/>
      <c r="H628" s="23"/>
      <c r="I628" s="23"/>
      <c r="J628" s="23"/>
      <c r="K628" s="23"/>
      <c r="L628" s="23"/>
      <c r="M628" s="33" t="s">
        <v>361</v>
      </c>
      <c r="N628" s="33" t="s">
        <v>359</v>
      </c>
      <c r="O628" s="22"/>
    </row>
    <row r="629" ht="18.6" customHeight="1" spans="1:15">
      <c r="A629" s="22">
        <v>313</v>
      </c>
      <c r="B629" s="22" t="s">
        <v>497</v>
      </c>
      <c r="C629" s="22" t="s">
        <v>366</v>
      </c>
      <c r="D629" s="22" t="s">
        <v>394</v>
      </c>
      <c r="E629" s="22">
        <v>1</v>
      </c>
      <c r="F629" s="22" t="s">
        <v>954</v>
      </c>
      <c r="G629" s="23">
        <f t="shared" ref="G629" si="310">SUM(H629:L630)</f>
        <v>1500</v>
      </c>
      <c r="H629" s="23">
        <v>1500</v>
      </c>
      <c r="I629" s="23"/>
      <c r="J629" s="23"/>
      <c r="K629" s="23"/>
      <c r="L629" s="23"/>
      <c r="M629" s="33" t="s">
        <v>358</v>
      </c>
      <c r="N629" s="33" t="s">
        <v>359</v>
      </c>
      <c r="O629" s="22" t="s">
        <v>955</v>
      </c>
    </row>
    <row r="630" ht="18.6" customHeight="1" spans="1:15">
      <c r="A630" s="22"/>
      <c r="B630" s="22"/>
      <c r="C630" s="22"/>
      <c r="D630" s="22"/>
      <c r="E630" s="22"/>
      <c r="F630" s="22"/>
      <c r="G630" s="23"/>
      <c r="H630" s="23"/>
      <c r="I630" s="23"/>
      <c r="J630" s="23"/>
      <c r="K630" s="23"/>
      <c r="L630" s="23"/>
      <c r="M630" s="33" t="s">
        <v>361</v>
      </c>
      <c r="N630" s="33" t="s">
        <v>359</v>
      </c>
      <c r="O630" s="22"/>
    </row>
    <row r="631" ht="18.6" customHeight="1" spans="1:15">
      <c r="A631" s="22">
        <v>314</v>
      </c>
      <c r="B631" s="22" t="s">
        <v>399</v>
      </c>
      <c r="C631" s="22" t="s">
        <v>400</v>
      </c>
      <c r="D631" s="22" t="s">
        <v>394</v>
      </c>
      <c r="E631" s="22">
        <v>6</v>
      </c>
      <c r="F631" s="22" t="s">
        <v>956</v>
      </c>
      <c r="G631" s="23">
        <f t="shared" ref="G631" si="311">SUM(H631:L632)</f>
        <v>30300</v>
      </c>
      <c r="H631" s="23">
        <v>30300</v>
      </c>
      <c r="I631" s="23"/>
      <c r="J631" s="23"/>
      <c r="K631" s="23"/>
      <c r="L631" s="23"/>
      <c r="M631" s="33" t="s">
        <v>358</v>
      </c>
      <c r="N631" s="33" t="s">
        <v>359</v>
      </c>
      <c r="O631" s="22"/>
    </row>
    <row r="632" ht="18.6" customHeight="1" spans="1:15">
      <c r="A632" s="22"/>
      <c r="B632" s="22"/>
      <c r="C632" s="22"/>
      <c r="D632" s="22"/>
      <c r="E632" s="22"/>
      <c r="F632" s="22"/>
      <c r="G632" s="23"/>
      <c r="H632" s="23"/>
      <c r="I632" s="23"/>
      <c r="J632" s="23"/>
      <c r="K632" s="23"/>
      <c r="L632" s="23"/>
      <c r="M632" s="33" t="s">
        <v>361</v>
      </c>
      <c r="N632" s="33" t="s">
        <v>359</v>
      </c>
      <c r="O632" s="22"/>
    </row>
    <row r="633" ht="18.6" customHeight="1" spans="1:15">
      <c r="A633" s="22">
        <v>315</v>
      </c>
      <c r="B633" s="22" t="s">
        <v>957</v>
      </c>
      <c r="C633" s="22" t="s">
        <v>758</v>
      </c>
      <c r="D633" s="22" t="s">
        <v>420</v>
      </c>
      <c r="E633" s="22">
        <v>3</v>
      </c>
      <c r="F633" s="22" t="s">
        <v>958</v>
      </c>
      <c r="G633" s="23">
        <f t="shared" ref="G633" si="312">SUM(H633:L634)</f>
        <v>6000</v>
      </c>
      <c r="H633" s="23">
        <v>6000</v>
      </c>
      <c r="I633" s="23"/>
      <c r="J633" s="23"/>
      <c r="K633" s="23"/>
      <c r="L633" s="23"/>
      <c r="M633" s="33" t="s">
        <v>358</v>
      </c>
      <c r="N633" s="33" t="s">
        <v>359</v>
      </c>
      <c r="O633" s="22"/>
    </row>
    <row r="634" ht="18.6" customHeight="1" spans="1:15">
      <c r="A634" s="22"/>
      <c r="B634" s="22"/>
      <c r="C634" s="22"/>
      <c r="D634" s="22"/>
      <c r="E634" s="22"/>
      <c r="F634" s="22"/>
      <c r="G634" s="23"/>
      <c r="H634" s="23"/>
      <c r="I634" s="23"/>
      <c r="J634" s="23"/>
      <c r="K634" s="23"/>
      <c r="L634" s="23"/>
      <c r="M634" s="33" t="s">
        <v>361</v>
      </c>
      <c r="N634" s="33" t="s">
        <v>359</v>
      </c>
      <c r="O634" s="22"/>
    </row>
    <row r="635" ht="18.6" customHeight="1" spans="1:15">
      <c r="A635" s="22">
        <v>316</v>
      </c>
      <c r="B635" s="22" t="s">
        <v>539</v>
      </c>
      <c r="C635" s="22" t="s">
        <v>907</v>
      </c>
      <c r="D635" s="22" t="s">
        <v>541</v>
      </c>
      <c r="E635" s="22">
        <v>32</v>
      </c>
      <c r="F635" s="22" t="s">
        <v>959</v>
      </c>
      <c r="G635" s="23">
        <f t="shared" ref="G635" si="313">SUM(H635:L636)</f>
        <v>4160</v>
      </c>
      <c r="H635" s="23">
        <v>4160</v>
      </c>
      <c r="I635" s="23"/>
      <c r="J635" s="23"/>
      <c r="K635" s="23"/>
      <c r="L635" s="23"/>
      <c r="M635" s="33" t="s">
        <v>358</v>
      </c>
      <c r="N635" s="33" t="s">
        <v>359</v>
      </c>
      <c r="O635" s="22"/>
    </row>
    <row r="636" ht="18.6" customHeight="1" spans="1:15">
      <c r="A636" s="22"/>
      <c r="B636" s="22"/>
      <c r="C636" s="22"/>
      <c r="D636" s="22"/>
      <c r="E636" s="22"/>
      <c r="F636" s="22"/>
      <c r="G636" s="23"/>
      <c r="H636" s="23"/>
      <c r="I636" s="23"/>
      <c r="J636" s="23"/>
      <c r="K636" s="23"/>
      <c r="L636" s="23"/>
      <c r="M636" s="33" t="s">
        <v>361</v>
      </c>
      <c r="N636" s="33" t="s">
        <v>359</v>
      </c>
      <c r="O636" s="22"/>
    </row>
    <row r="637" ht="18.6" customHeight="1" spans="1:15">
      <c r="A637" s="22">
        <v>317</v>
      </c>
      <c r="B637" s="22" t="s">
        <v>655</v>
      </c>
      <c r="C637" s="22" t="s">
        <v>907</v>
      </c>
      <c r="D637" s="22" t="s">
        <v>407</v>
      </c>
      <c r="E637" s="22">
        <v>1</v>
      </c>
      <c r="F637" s="22" t="s">
        <v>960</v>
      </c>
      <c r="G637" s="23">
        <f t="shared" ref="G637" si="314">SUM(H637:L638)</f>
        <v>650</v>
      </c>
      <c r="H637" s="23">
        <v>650</v>
      </c>
      <c r="I637" s="23"/>
      <c r="J637" s="23"/>
      <c r="K637" s="23"/>
      <c r="L637" s="23"/>
      <c r="M637" s="33" t="s">
        <v>358</v>
      </c>
      <c r="N637" s="33" t="s">
        <v>359</v>
      </c>
      <c r="O637" s="22"/>
    </row>
    <row r="638" ht="18.6" customHeight="1" spans="1:15">
      <c r="A638" s="22"/>
      <c r="B638" s="22"/>
      <c r="C638" s="22"/>
      <c r="D638" s="22"/>
      <c r="E638" s="22"/>
      <c r="F638" s="22"/>
      <c r="G638" s="23"/>
      <c r="H638" s="23"/>
      <c r="I638" s="23"/>
      <c r="J638" s="23"/>
      <c r="K638" s="23"/>
      <c r="L638" s="23"/>
      <c r="M638" s="33" t="s">
        <v>361</v>
      </c>
      <c r="N638" s="33" t="s">
        <v>359</v>
      </c>
      <c r="O638" s="22"/>
    </row>
    <row r="639" ht="18.6" customHeight="1" spans="1:15">
      <c r="A639" s="22">
        <v>318</v>
      </c>
      <c r="B639" s="22" t="s">
        <v>961</v>
      </c>
      <c r="C639" s="22" t="s">
        <v>640</v>
      </c>
      <c r="D639" s="22" t="s">
        <v>407</v>
      </c>
      <c r="E639" s="22">
        <v>1</v>
      </c>
      <c r="F639" s="22" t="s">
        <v>962</v>
      </c>
      <c r="G639" s="23">
        <f t="shared" ref="G639" si="315">SUM(H639:L640)</f>
        <v>300</v>
      </c>
      <c r="H639" s="23">
        <v>300</v>
      </c>
      <c r="I639" s="23"/>
      <c r="J639" s="23"/>
      <c r="K639" s="23"/>
      <c r="L639" s="23"/>
      <c r="M639" s="33" t="s">
        <v>358</v>
      </c>
      <c r="N639" s="33" t="s">
        <v>359</v>
      </c>
      <c r="O639" s="22"/>
    </row>
    <row r="640" ht="18.6" customHeight="1" spans="1:15">
      <c r="A640" s="22"/>
      <c r="B640" s="22"/>
      <c r="C640" s="22"/>
      <c r="D640" s="22"/>
      <c r="E640" s="22"/>
      <c r="F640" s="22"/>
      <c r="G640" s="23"/>
      <c r="H640" s="23"/>
      <c r="I640" s="23"/>
      <c r="J640" s="23"/>
      <c r="K640" s="23"/>
      <c r="L640" s="23"/>
      <c r="M640" s="33" t="s">
        <v>361</v>
      </c>
      <c r="N640" s="33" t="s">
        <v>359</v>
      </c>
      <c r="O640" s="22"/>
    </row>
    <row r="641" ht="18.6" customHeight="1" spans="1:15">
      <c r="A641" s="22">
        <v>319</v>
      </c>
      <c r="B641" s="22" t="s">
        <v>963</v>
      </c>
      <c r="C641" s="22" t="s">
        <v>964</v>
      </c>
      <c r="D641" s="22" t="s">
        <v>407</v>
      </c>
      <c r="E641" s="22">
        <v>1</v>
      </c>
      <c r="F641" s="22" t="s">
        <v>965</v>
      </c>
      <c r="G641" s="23">
        <f t="shared" ref="G641" si="316">SUM(H641:L642)</f>
        <v>1500</v>
      </c>
      <c r="H641" s="23">
        <v>1500</v>
      </c>
      <c r="I641" s="23"/>
      <c r="J641" s="23"/>
      <c r="K641" s="23"/>
      <c r="L641" s="23"/>
      <c r="M641" s="33" t="s">
        <v>358</v>
      </c>
      <c r="N641" s="33" t="s">
        <v>359</v>
      </c>
      <c r="O641" s="22"/>
    </row>
    <row r="642" ht="18.6" customHeight="1" spans="1:15">
      <c r="A642" s="22"/>
      <c r="B642" s="22"/>
      <c r="C642" s="22"/>
      <c r="D642" s="22"/>
      <c r="E642" s="22"/>
      <c r="F642" s="22"/>
      <c r="G642" s="23"/>
      <c r="H642" s="23"/>
      <c r="I642" s="23"/>
      <c r="J642" s="23"/>
      <c r="K642" s="23"/>
      <c r="L642" s="23"/>
      <c r="M642" s="33" t="s">
        <v>361</v>
      </c>
      <c r="N642" s="33" t="s">
        <v>359</v>
      </c>
      <c r="O642" s="22"/>
    </row>
    <row r="643" ht="18.6" customHeight="1" spans="1:15">
      <c r="A643" s="22">
        <v>320</v>
      </c>
      <c r="B643" s="22" t="s">
        <v>405</v>
      </c>
      <c r="C643" s="22" t="s">
        <v>634</v>
      </c>
      <c r="D643" s="22" t="s">
        <v>407</v>
      </c>
      <c r="E643" s="22">
        <v>4</v>
      </c>
      <c r="F643" s="22" t="s">
        <v>966</v>
      </c>
      <c r="G643" s="23">
        <f t="shared" ref="G643" si="317">SUM(H643:L644)</f>
        <v>2000</v>
      </c>
      <c r="H643" s="23">
        <v>2000</v>
      </c>
      <c r="I643" s="23"/>
      <c r="J643" s="23"/>
      <c r="K643" s="23"/>
      <c r="L643" s="23"/>
      <c r="M643" s="33" t="s">
        <v>358</v>
      </c>
      <c r="N643" s="33" t="s">
        <v>359</v>
      </c>
      <c r="O643" s="22"/>
    </row>
    <row r="644" ht="18.6" customHeight="1" spans="1:15">
      <c r="A644" s="22"/>
      <c r="B644" s="22"/>
      <c r="C644" s="22"/>
      <c r="D644" s="22"/>
      <c r="E644" s="22"/>
      <c r="F644" s="22"/>
      <c r="G644" s="23"/>
      <c r="H644" s="23"/>
      <c r="I644" s="23"/>
      <c r="J644" s="23"/>
      <c r="K644" s="23"/>
      <c r="L644" s="23"/>
      <c r="M644" s="33" t="s">
        <v>361</v>
      </c>
      <c r="N644" s="33" t="s">
        <v>359</v>
      </c>
      <c r="O644" s="22"/>
    </row>
    <row r="645" ht="18.6" customHeight="1" spans="1:15">
      <c r="A645" s="22">
        <v>321</v>
      </c>
      <c r="B645" s="22" t="s">
        <v>967</v>
      </c>
      <c r="C645" s="22" t="s">
        <v>584</v>
      </c>
      <c r="D645" s="22" t="s">
        <v>356</v>
      </c>
      <c r="E645" s="22">
        <v>1</v>
      </c>
      <c r="F645" s="22" t="s">
        <v>968</v>
      </c>
      <c r="G645" s="23">
        <f t="shared" ref="G645" si="318">SUM(H645:L646)</f>
        <v>16000</v>
      </c>
      <c r="H645" s="23">
        <v>16000</v>
      </c>
      <c r="I645" s="23"/>
      <c r="J645" s="23"/>
      <c r="K645" s="23"/>
      <c r="L645" s="23"/>
      <c r="M645" s="33" t="s">
        <v>358</v>
      </c>
      <c r="N645" s="33" t="s">
        <v>359</v>
      </c>
      <c r="O645" s="22"/>
    </row>
    <row r="646" ht="18.6" customHeight="1" spans="1:15">
      <c r="A646" s="22"/>
      <c r="B646" s="22"/>
      <c r="C646" s="22"/>
      <c r="D646" s="22"/>
      <c r="E646" s="22"/>
      <c r="F646" s="22"/>
      <c r="G646" s="23"/>
      <c r="H646" s="23"/>
      <c r="I646" s="23"/>
      <c r="J646" s="23"/>
      <c r="K646" s="23"/>
      <c r="L646" s="23"/>
      <c r="M646" s="33" t="s">
        <v>361</v>
      </c>
      <c r="N646" s="33" t="s">
        <v>359</v>
      </c>
      <c r="O646" s="22"/>
    </row>
    <row r="647" ht="18.6" customHeight="1" spans="1:15">
      <c r="A647" s="22">
        <v>322</v>
      </c>
      <c r="B647" s="22" t="s">
        <v>969</v>
      </c>
      <c r="C647" s="22" t="s">
        <v>444</v>
      </c>
      <c r="D647" s="22" t="s">
        <v>407</v>
      </c>
      <c r="E647" s="22">
        <v>2</v>
      </c>
      <c r="F647" s="22" t="s">
        <v>970</v>
      </c>
      <c r="G647" s="23">
        <f t="shared" ref="G647" si="319">SUM(H647:L648)</f>
        <v>5500</v>
      </c>
      <c r="H647" s="23">
        <v>5500</v>
      </c>
      <c r="I647" s="23"/>
      <c r="J647" s="23"/>
      <c r="K647" s="23"/>
      <c r="L647" s="23"/>
      <c r="M647" s="33" t="s">
        <v>358</v>
      </c>
      <c r="N647" s="33" t="s">
        <v>359</v>
      </c>
      <c r="O647" s="22"/>
    </row>
    <row r="648" ht="18.6" customHeight="1" spans="1:15">
      <c r="A648" s="22"/>
      <c r="B648" s="22"/>
      <c r="C648" s="22"/>
      <c r="D648" s="22"/>
      <c r="E648" s="22"/>
      <c r="F648" s="22"/>
      <c r="G648" s="23"/>
      <c r="H648" s="23"/>
      <c r="I648" s="23"/>
      <c r="J648" s="23"/>
      <c r="K648" s="23"/>
      <c r="L648" s="23"/>
      <c r="M648" s="33" t="s">
        <v>361</v>
      </c>
      <c r="N648" s="33" t="s">
        <v>359</v>
      </c>
      <c r="O648" s="22"/>
    </row>
    <row r="649" ht="18.6" customHeight="1" spans="1:15">
      <c r="A649" s="22">
        <v>323</v>
      </c>
      <c r="B649" s="22" t="s">
        <v>563</v>
      </c>
      <c r="C649" s="22" t="s">
        <v>444</v>
      </c>
      <c r="D649" s="22" t="s">
        <v>407</v>
      </c>
      <c r="E649" s="22">
        <v>1</v>
      </c>
      <c r="F649" s="22" t="s">
        <v>971</v>
      </c>
      <c r="G649" s="23">
        <f t="shared" ref="G649" si="320">SUM(H649:L650)</f>
        <v>1800</v>
      </c>
      <c r="H649" s="23">
        <v>1800</v>
      </c>
      <c r="I649" s="23"/>
      <c r="J649" s="23"/>
      <c r="K649" s="23"/>
      <c r="L649" s="23"/>
      <c r="M649" s="33" t="s">
        <v>358</v>
      </c>
      <c r="N649" s="33" t="s">
        <v>359</v>
      </c>
      <c r="O649" s="22"/>
    </row>
    <row r="650" ht="18.6" customHeight="1" spans="1:15">
      <c r="A650" s="22"/>
      <c r="B650" s="22"/>
      <c r="C650" s="22"/>
      <c r="D650" s="22"/>
      <c r="E650" s="22"/>
      <c r="F650" s="22"/>
      <c r="G650" s="23"/>
      <c r="H650" s="23"/>
      <c r="I650" s="23"/>
      <c r="J650" s="23"/>
      <c r="K650" s="23"/>
      <c r="L650" s="23"/>
      <c r="M650" s="33" t="s">
        <v>361</v>
      </c>
      <c r="N650" s="33" t="s">
        <v>359</v>
      </c>
      <c r="O650" s="22"/>
    </row>
    <row r="651" ht="18.6" customHeight="1" spans="1:15">
      <c r="A651" s="22">
        <v>324</v>
      </c>
      <c r="B651" s="22" t="s">
        <v>972</v>
      </c>
      <c r="C651" s="22" t="s">
        <v>389</v>
      </c>
      <c r="D651" s="22" t="s">
        <v>390</v>
      </c>
      <c r="E651" s="22">
        <v>74</v>
      </c>
      <c r="F651" s="22" t="s">
        <v>973</v>
      </c>
      <c r="G651" s="23">
        <f t="shared" ref="G651" si="321">SUM(H651:L652)</f>
        <v>14980</v>
      </c>
      <c r="H651" s="23">
        <v>14980</v>
      </c>
      <c r="I651" s="23"/>
      <c r="J651" s="23"/>
      <c r="K651" s="23"/>
      <c r="L651" s="23"/>
      <c r="M651" s="33" t="s">
        <v>358</v>
      </c>
      <c r="N651" s="33" t="s">
        <v>359</v>
      </c>
      <c r="O651" s="22"/>
    </row>
    <row r="652" ht="18.6" customHeight="1" spans="1:15">
      <c r="A652" s="22"/>
      <c r="B652" s="22"/>
      <c r="C652" s="22"/>
      <c r="D652" s="22"/>
      <c r="E652" s="22"/>
      <c r="F652" s="22"/>
      <c r="G652" s="23"/>
      <c r="H652" s="23"/>
      <c r="I652" s="23"/>
      <c r="J652" s="23"/>
      <c r="K652" s="23"/>
      <c r="L652" s="23"/>
      <c r="M652" s="33" t="s">
        <v>361</v>
      </c>
      <c r="N652" s="33" t="s">
        <v>359</v>
      </c>
      <c r="O652" s="22"/>
    </row>
    <row r="653" ht="18.6" customHeight="1" spans="1:15">
      <c r="A653" s="22">
        <v>325</v>
      </c>
      <c r="B653" s="22" t="s">
        <v>974</v>
      </c>
      <c r="C653" s="22" t="s">
        <v>435</v>
      </c>
      <c r="D653" s="22" t="s">
        <v>436</v>
      </c>
      <c r="E653" s="22">
        <v>500</v>
      </c>
      <c r="F653" s="22" t="s">
        <v>975</v>
      </c>
      <c r="G653" s="23">
        <f t="shared" ref="G653" si="322">SUM(H653:L654)</f>
        <v>5000</v>
      </c>
      <c r="H653" s="23">
        <v>5000</v>
      </c>
      <c r="I653" s="23"/>
      <c r="J653" s="23"/>
      <c r="K653" s="23"/>
      <c r="L653" s="23"/>
      <c r="M653" s="33" t="s">
        <v>358</v>
      </c>
      <c r="N653" s="33" t="s">
        <v>359</v>
      </c>
      <c r="O653" s="22"/>
    </row>
    <row r="654" ht="18.6" customHeight="1" spans="1:15">
      <c r="A654" s="22"/>
      <c r="B654" s="22"/>
      <c r="C654" s="22"/>
      <c r="D654" s="22"/>
      <c r="E654" s="22"/>
      <c r="F654" s="22"/>
      <c r="G654" s="23"/>
      <c r="H654" s="23"/>
      <c r="I654" s="23"/>
      <c r="J654" s="23"/>
      <c r="K654" s="23"/>
      <c r="L654" s="23"/>
      <c r="M654" s="33" t="s">
        <v>361</v>
      </c>
      <c r="N654" s="33" t="s">
        <v>359</v>
      </c>
      <c r="O654" s="22"/>
    </row>
    <row r="655" ht="18.6" customHeight="1" spans="1:15">
      <c r="A655" s="22">
        <v>326</v>
      </c>
      <c r="B655" s="22" t="s">
        <v>567</v>
      </c>
      <c r="C655" s="22" t="s">
        <v>403</v>
      </c>
      <c r="D655" s="22" t="s">
        <v>356</v>
      </c>
      <c r="E655" s="22">
        <v>5</v>
      </c>
      <c r="F655" s="22" t="s">
        <v>976</v>
      </c>
      <c r="G655" s="23">
        <f t="shared" ref="G655" si="323">SUM(H655:L656)</f>
        <v>310000</v>
      </c>
      <c r="H655" s="23">
        <v>310000</v>
      </c>
      <c r="I655" s="23"/>
      <c r="J655" s="23"/>
      <c r="K655" s="23"/>
      <c r="L655" s="23"/>
      <c r="M655" s="33" t="s">
        <v>358</v>
      </c>
      <c r="N655" s="33" t="s">
        <v>359</v>
      </c>
      <c r="O655" s="22"/>
    </row>
    <row r="656" ht="18.6" customHeight="1" spans="1:15">
      <c r="A656" s="22"/>
      <c r="B656" s="22"/>
      <c r="C656" s="22"/>
      <c r="D656" s="22"/>
      <c r="E656" s="22"/>
      <c r="F656" s="22"/>
      <c r="G656" s="23"/>
      <c r="H656" s="23"/>
      <c r="I656" s="23"/>
      <c r="J656" s="23"/>
      <c r="K656" s="23"/>
      <c r="L656" s="23"/>
      <c r="M656" s="33" t="s">
        <v>361</v>
      </c>
      <c r="N656" s="33" t="s">
        <v>359</v>
      </c>
      <c r="O656" s="22"/>
    </row>
    <row r="657" ht="18.6" customHeight="1" spans="1:15">
      <c r="A657" s="22">
        <v>327</v>
      </c>
      <c r="B657" s="22" t="s">
        <v>977</v>
      </c>
      <c r="C657" s="22" t="s">
        <v>403</v>
      </c>
      <c r="D657" s="22" t="s">
        <v>456</v>
      </c>
      <c r="E657" s="22">
        <v>200</v>
      </c>
      <c r="F657" s="22" t="s">
        <v>978</v>
      </c>
      <c r="G657" s="23">
        <f t="shared" ref="G657" si="324">SUM(H657:L658)</f>
        <v>7000</v>
      </c>
      <c r="H657" s="23">
        <v>7000</v>
      </c>
      <c r="I657" s="23"/>
      <c r="J657" s="23"/>
      <c r="K657" s="23"/>
      <c r="L657" s="23"/>
      <c r="M657" s="33" t="s">
        <v>358</v>
      </c>
      <c r="N657" s="33" t="s">
        <v>359</v>
      </c>
      <c r="O657" s="22"/>
    </row>
    <row r="658" ht="18.6" customHeight="1" spans="1:15">
      <c r="A658" s="22"/>
      <c r="B658" s="22"/>
      <c r="C658" s="22"/>
      <c r="D658" s="22"/>
      <c r="E658" s="22"/>
      <c r="F658" s="22"/>
      <c r="G658" s="23"/>
      <c r="H658" s="23"/>
      <c r="I658" s="23"/>
      <c r="J658" s="23"/>
      <c r="K658" s="23"/>
      <c r="L658" s="23"/>
      <c r="M658" s="33" t="s">
        <v>361</v>
      </c>
      <c r="N658" s="33" t="s">
        <v>359</v>
      </c>
      <c r="O658" s="22"/>
    </row>
    <row r="659" ht="18.6" customHeight="1" spans="1:15">
      <c r="A659" s="22">
        <v>328</v>
      </c>
      <c r="B659" s="22" t="s">
        <v>979</v>
      </c>
      <c r="C659" s="22" t="s">
        <v>374</v>
      </c>
      <c r="D659" s="22" t="s">
        <v>356</v>
      </c>
      <c r="E659" s="22">
        <v>35</v>
      </c>
      <c r="F659" s="22" t="s">
        <v>980</v>
      </c>
      <c r="G659" s="23">
        <f t="shared" ref="G659:G721" si="325">SUM(H659:L660)</f>
        <v>86200</v>
      </c>
      <c r="H659" s="23">
        <v>86200</v>
      </c>
      <c r="I659" s="23"/>
      <c r="J659" s="23"/>
      <c r="K659" s="23"/>
      <c r="L659" s="23"/>
      <c r="M659" s="33" t="s">
        <v>358</v>
      </c>
      <c r="N659" s="33" t="s">
        <v>359</v>
      </c>
      <c r="O659" s="22"/>
    </row>
    <row r="660" ht="18.6" customHeight="1" spans="1:15">
      <c r="A660" s="22"/>
      <c r="B660" s="22"/>
      <c r="C660" s="22"/>
      <c r="D660" s="22"/>
      <c r="E660" s="22"/>
      <c r="F660" s="22"/>
      <c r="G660" s="23"/>
      <c r="H660" s="23"/>
      <c r="I660" s="23"/>
      <c r="J660" s="23"/>
      <c r="K660" s="23"/>
      <c r="L660" s="23"/>
      <c r="M660" s="33" t="s">
        <v>361</v>
      </c>
      <c r="N660" s="33" t="s">
        <v>359</v>
      </c>
      <c r="O660" s="22"/>
    </row>
    <row r="661" ht="18.6" customHeight="1" spans="1:15">
      <c r="A661" s="22">
        <v>329</v>
      </c>
      <c r="B661" s="13" t="s">
        <v>399</v>
      </c>
      <c r="C661" s="13" t="s">
        <v>981</v>
      </c>
      <c r="D661" s="13" t="s">
        <v>394</v>
      </c>
      <c r="E661" s="13">
        <v>60</v>
      </c>
      <c r="F661" s="13" t="s">
        <v>982</v>
      </c>
      <c r="G661" s="23">
        <f t="shared" ref="G661:G665" si="326">SUM(H661:L662)</f>
        <v>210000</v>
      </c>
      <c r="H661" s="34"/>
      <c r="I661" s="34"/>
      <c r="J661" s="34">
        <v>210000</v>
      </c>
      <c r="K661" s="34"/>
      <c r="L661" s="34"/>
      <c r="M661" s="37" t="s">
        <v>358</v>
      </c>
      <c r="N661" s="37" t="s">
        <v>983</v>
      </c>
      <c r="O661" s="22" t="s">
        <v>984</v>
      </c>
    </row>
    <row r="662" ht="18.6" customHeight="1" spans="1:15">
      <c r="A662" s="22"/>
      <c r="B662" s="18"/>
      <c r="C662" s="18"/>
      <c r="D662" s="18"/>
      <c r="E662" s="18"/>
      <c r="F662" s="18"/>
      <c r="G662" s="23"/>
      <c r="H662" s="35"/>
      <c r="I662" s="35"/>
      <c r="J662" s="35"/>
      <c r="K662" s="35"/>
      <c r="L662" s="35"/>
      <c r="M662" s="37" t="s">
        <v>361</v>
      </c>
      <c r="N662" s="37" t="s">
        <v>983</v>
      </c>
      <c r="O662" s="21"/>
    </row>
    <row r="663" ht="18.6" customHeight="1" spans="1:15">
      <c r="A663" s="22">
        <v>330</v>
      </c>
      <c r="B663" s="13" t="s">
        <v>897</v>
      </c>
      <c r="C663" s="13" t="s">
        <v>985</v>
      </c>
      <c r="D663" s="13" t="s">
        <v>407</v>
      </c>
      <c r="E663" s="13">
        <v>150</v>
      </c>
      <c r="F663" s="13" t="s">
        <v>986</v>
      </c>
      <c r="G663" s="23">
        <f>SUM(H663:L664)</f>
        <v>45000</v>
      </c>
      <c r="H663" s="34"/>
      <c r="I663" s="34"/>
      <c r="J663" s="34">
        <v>45000</v>
      </c>
      <c r="K663" s="34"/>
      <c r="L663" s="34"/>
      <c r="M663" s="37" t="s">
        <v>358</v>
      </c>
      <c r="N663" s="37" t="s">
        <v>983</v>
      </c>
      <c r="O663" s="13"/>
    </row>
    <row r="664" ht="18.6" customHeight="1" spans="1:15">
      <c r="A664" s="22"/>
      <c r="B664" s="18"/>
      <c r="C664" s="18"/>
      <c r="D664" s="18"/>
      <c r="E664" s="18"/>
      <c r="F664" s="18"/>
      <c r="G664" s="23"/>
      <c r="H664" s="35"/>
      <c r="I664" s="35"/>
      <c r="J664" s="35"/>
      <c r="K664" s="35"/>
      <c r="L664" s="35"/>
      <c r="M664" s="37" t="s">
        <v>361</v>
      </c>
      <c r="N664" s="37" t="s">
        <v>983</v>
      </c>
      <c r="O664" s="18"/>
    </row>
    <row r="665" ht="18.6" customHeight="1" spans="1:15">
      <c r="A665" s="22">
        <v>331</v>
      </c>
      <c r="B665" s="13" t="s">
        <v>987</v>
      </c>
      <c r="C665" s="13" t="s">
        <v>758</v>
      </c>
      <c r="D665" s="13" t="s">
        <v>371</v>
      </c>
      <c r="E665" s="13">
        <v>200</v>
      </c>
      <c r="F665" s="13" t="s">
        <v>988</v>
      </c>
      <c r="G665" s="23">
        <f>SUM(H665:L666)</f>
        <v>200000</v>
      </c>
      <c r="H665" s="34"/>
      <c r="I665" s="34"/>
      <c r="J665" s="34">
        <v>200000</v>
      </c>
      <c r="K665" s="34"/>
      <c r="L665" s="34"/>
      <c r="M665" s="37" t="s">
        <v>358</v>
      </c>
      <c r="N665" s="37" t="s">
        <v>983</v>
      </c>
      <c r="O665" s="13"/>
    </row>
    <row r="666" ht="18.6" customHeight="1" spans="1:15">
      <c r="A666" s="22"/>
      <c r="B666" s="18"/>
      <c r="C666" s="18"/>
      <c r="D666" s="18"/>
      <c r="E666" s="18"/>
      <c r="F666" s="18"/>
      <c r="G666" s="23"/>
      <c r="H666" s="35"/>
      <c r="I666" s="35"/>
      <c r="J666" s="35"/>
      <c r="K666" s="35"/>
      <c r="L666" s="35"/>
      <c r="M666" s="37" t="s">
        <v>361</v>
      </c>
      <c r="N666" s="37" t="s">
        <v>983</v>
      </c>
      <c r="O666" s="18"/>
    </row>
    <row r="667" ht="18.6" customHeight="1" spans="1:15">
      <c r="A667" s="22">
        <v>332</v>
      </c>
      <c r="B667" s="13" t="s">
        <v>989</v>
      </c>
      <c r="C667" s="13" t="s">
        <v>540</v>
      </c>
      <c r="D667" s="13" t="s">
        <v>541</v>
      </c>
      <c r="E667" s="13">
        <v>200</v>
      </c>
      <c r="F667" s="13" t="s">
        <v>990</v>
      </c>
      <c r="G667" s="23">
        <f t="shared" ref="G667:G671" si="327">SUM(H667:L668)</f>
        <v>40000</v>
      </c>
      <c r="H667" s="34"/>
      <c r="I667" s="34"/>
      <c r="J667" s="34">
        <v>40000</v>
      </c>
      <c r="K667" s="34"/>
      <c r="L667" s="34"/>
      <c r="M667" s="37" t="s">
        <v>358</v>
      </c>
      <c r="N667" s="37" t="s">
        <v>983</v>
      </c>
      <c r="O667" s="13"/>
    </row>
    <row r="668" ht="18.6" customHeight="1" spans="1:15">
      <c r="A668" s="22"/>
      <c r="B668" s="18"/>
      <c r="C668" s="18"/>
      <c r="D668" s="18"/>
      <c r="E668" s="18"/>
      <c r="F668" s="18"/>
      <c r="G668" s="23"/>
      <c r="H668" s="35"/>
      <c r="I668" s="35"/>
      <c r="J668" s="35"/>
      <c r="K668" s="35"/>
      <c r="L668" s="35"/>
      <c r="M668" s="37" t="s">
        <v>361</v>
      </c>
      <c r="N668" s="37" t="s">
        <v>983</v>
      </c>
      <c r="O668" s="18"/>
    </row>
    <row r="669" ht="18.6" customHeight="1" spans="1:15">
      <c r="A669" s="22">
        <v>333</v>
      </c>
      <c r="B669" s="13" t="s">
        <v>991</v>
      </c>
      <c r="C669" s="13" t="s">
        <v>992</v>
      </c>
      <c r="D669" s="13" t="s">
        <v>394</v>
      </c>
      <c r="E669" s="13">
        <v>1</v>
      </c>
      <c r="F669" s="13" t="s">
        <v>993</v>
      </c>
      <c r="G669" s="23">
        <f>SUM(H669:L670)</f>
        <v>100000</v>
      </c>
      <c r="H669" s="34"/>
      <c r="I669" s="34"/>
      <c r="J669" s="34">
        <v>100000</v>
      </c>
      <c r="K669" s="34"/>
      <c r="L669" s="34"/>
      <c r="M669" s="37" t="s">
        <v>358</v>
      </c>
      <c r="N669" s="37" t="s">
        <v>983</v>
      </c>
      <c r="O669" s="13"/>
    </row>
    <row r="670" ht="18.6" customHeight="1" spans="1:15">
      <c r="A670" s="22"/>
      <c r="B670" s="18"/>
      <c r="C670" s="18"/>
      <c r="D670" s="18"/>
      <c r="E670" s="18"/>
      <c r="F670" s="18"/>
      <c r="G670" s="23"/>
      <c r="H670" s="35"/>
      <c r="I670" s="35"/>
      <c r="J670" s="35"/>
      <c r="K670" s="35"/>
      <c r="L670" s="35"/>
      <c r="M670" s="37" t="s">
        <v>361</v>
      </c>
      <c r="N670" s="37" t="s">
        <v>983</v>
      </c>
      <c r="O670" s="18"/>
    </row>
    <row r="671" ht="18.6" customHeight="1" spans="1:15">
      <c r="A671" s="22">
        <v>334</v>
      </c>
      <c r="B671" s="21" t="s">
        <v>994</v>
      </c>
      <c r="C671" s="21" t="s">
        <v>995</v>
      </c>
      <c r="D671" s="21" t="s">
        <v>407</v>
      </c>
      <c r="E671" s="21">
        <v>4</v>
      </c>
      <c r="F671" s="21" t="s">
        <v>996</v>
      </c>
      <c r="G671" s="23">
        <f>SUM(H671:L672)</f>
        <v>20000</v>
      </c>
      <c r="H671" s="36"/>
      <c r="I671" s="36"/>
      <c r="J671" s="36">
        <v>20000</v>
      </c>
      <c r="K671" s="34"/>
      <c r="L671" s="34"/>
      <c r="M671" s="37" t="s">
        <v>358</v>
      </c>
      <c r="N671" s="37" t="s">
        <v>983</v>
      </c>
      <c r="O671" s="13"/>
    </row>
    <row r="672" ht="18.6" customHeight="1" spans="1:15">
      <c r="A672" s="22"/>
      <c r="B672" s="21"/>
      <c r="C672" s="21"/>
      <c r="D672" s="21"/>
      <c r="E672" s="21"/>
      <c r="F672" s="21"/>
      <c r="G672" s="23"/>
      <c r="H672" s="36"/>
      <c r="I672" s="36"/>
      <c r="J672" s="36"/>
      <c r="K672" s="35"/>
      <c r="L672" s="35"/>
      <c r="M672" s="37" t="s">
        <v>361</v>
      </c>
      <c r="N672" s="37" t="s">
        <v>983</v>
      </c>
      <c r="O672" s="18"/>
    </row>
    <row r="673" ht="18.6" customHeight="1" spans="1:15">
      <c r="A673" s="22">
        <v>335</v>
      </c>
      <c r="B673" s="13" t="s">
        <v>997</v>
      </c>
      <c r="C673" s="13" t="s">
        <v>498</v>
      </c>
      <c r="D673" s="13" t="s">
        <v>394</v>
      </c>
      <c r="E673" s="13">
        <v>1</v>
      </c>
      <c r="F673" s="12" t="s">
        <v>998</v>
      </c>
      <c r="G673" s="23">
        <f t="shared" ref="G673:G677" si="328">SUM(H673:L674)</f>
        <v>20000</v>
      </c>
      <c r="H673" s="34"/>
      <c r="I673" s="34"/>
      <c r="J673" s="34">
        <v>20000</v>
      </c>
      <c r="K673" s="34"/>
      <c r="L673" s="34"/>
      <c r="M673" s="37" t="s">
        <v>358</v>
      </c>
      <c r="N673" s="37" t="s">
        <v>983</v>
      </c>
      <c r="O673" s="13"/>
    </row>
    <row r="674" ht="18.6" customHeight="1" spans="1:15">
      <c r="A674" s="22"/>
      <c r="B674" s="18"/>
      <c r="C674" s="18"/>
      <c r="D674" s="18"/>
      <c r="E674" s="18"/>
      <c r="F674" s="18"/>
      <c r="G674" s="23"/>
      <c r="H674" s="35"/>
      <c r="I674" s="35"/>
      <c r="J674" s="35"/>
      <c r="K674" s="35"/>
      <c r="L674" s="35"/>
      <c r="M674" s="37" t="s">
        <v>361</v>
      </c>
      <c r="N674" s="37" t="s">
        <v>983</v>
      </c>
      <c r="O674" s="18"/>
    </row>
    <row r="675" ht="18.6" customHeight="1" spans="1:15">
      <c r="A675" s="22">
        <v>336</v>
      </c>
      <c r="B675" s="13" t="s">
        <v>497</v>
      </c>
      <c r="C675" s="13" t="s">
        <v>366</v>
      </c>
      <c r="D675" s="13" t="s">
        <v>394</v>
      </c>
      <c r="E675" s="13">
        <v>2</v>
      </c>
      <c r="F675" s="13" t="s">
        <v>999</v>
      </c>
      <c r="G675" s="23">
        <f>SUM(H675:L676)</f>
        <v>4000</v>
      </c>
      <c r="H675" s="34"/>
      <c r="I675" s="34"/>
      <c r="J675" s="34">
        <v>4000</v>
      </c>
      <c r="K675" s="34"/>
      <c r="L675" s="34"/>
      <c r="M675" s="37" t="s">
        <v>358</v>
      </c>
      <c r="N675" s="37" t="s">
        <v>983</v>
      </c>
      <c r="O675" s="13"/>
    </row>
    <row r="676" ht="18.6" customHeight="1" spans="1:15">
      <c r="A676" s="22"/>
      <c r="B676" s="18"/>
      <c r="C676" s="18"/>
      <c r="D676" s="18"/>
      <c r="E676" s="18"/>
      <c r="F676" s="18"/>
      <c r="G676" s="23"/>
      <c r="H676" s="35"/>
      <c r="I676" s="35"/>
      <c r="J676" s="35"/>
      <c r="K676" s="35"/>
      <c r="L676" s="35"/>
      <c r="M676" s="37" t="s">
        <v>361</v>
      </c>
      <c r="N676" s="37" t="s">
        <v>983</v>
      </c>
      <c r="O676" s="18"/>
    </row>
    <row r="677" ht="18.6" customHeight="1" spans="1:15">
      <c r="A677" s="22">
        <v>337</v>
      </c>
      <c r="B677" s="13" t="s">
        <v>910</v>
      </c>
      <c r="C677" s="13" t="s">
        <v>397</v>
      </c>
      <c r="D677" s="13" t="s">
        <v>394</v>
      </c>
      <c r="E677" s="13">
        <v>1</v>
      </c>
      <c r="F677" s="13" t="s">
        <v>1000</v>
      </c>
      <c r="G677" s="23">
        <f>SUM(H677:L678)</f>
        <v>15000</v>
      </c>
      <c r="H677" s="34"/>
      <c r="I677" s="34"/>
      <c r="J677" s="34">
        <v>15000</v>
      </c>
      <c r="K677" s="34"/>
      <c r="L677" s="34"/>
      <c r="M677" s="37" t="s">
        <v>358</v>
      </c>
      <c r="N677" s="37" t="s">
        <v>983</v>
      </c>
      <c r="O677" s="13"/>
    </row>
    <row r="678" ht="18.6" customHeight="1" spans="1:15">
      <c r="A678" s="22"/>
      <c r="B678" s="18"/>
      <c r="C678" s="18"/>
      <c r="D678" s="18"/>
      <c r="E678" s="18"/>
      <c r="F678" s="18"/>
      <c r="G678" s="23"/>
      <c r="H678" s="35"/>
      <c r="I678" s="35"/>
      <c r="J678" s="35"/>
      <c r="K678" s="35"/>
      <c r="L678" s="35"/>
      <c r="M678" s="37" t="s">
        <v>361</v>
      </c>
      <c r="N678" s="37" t="s">
        <v>983</v>
      </c>
      <c r="O678" s="18"/>
    </row>
    <row r="679" ht="18.6" customHeight="1" spans="1:15">
      <c r="A679" s="22">
        <v>338</v>
      </c>
      <c r="B679" s="13" t="s">
        <v>1001</v>
      </c>
      <c r="C679" s="13" t="s">
        <v>435</v>
      </c>
      <c r="D679" s="13" t="s">
        <v>635</v>
      </c>
      <c r="E679" s="13">
        <v>11000</v>
      </c>
      <c r="F679" s="13" t="s">
        <v>1002</v>
      </c>
      <c r="G679" s="23">
        <f t="shared" ref="G679:G683" si="329">SUM(H679:L680)</f>
        <v>260000</v>
      </c>
      <c r="H679" s="34"/>
      <c r="I679" s="34"/>
      <c r="J679" s="34">
        <v>260000</v>
      </c>
      <c r="K679" s="36"/>
      <c r="L679" s="36"/>
      <c r="M679" s="37" t="s">
        <v>358</v>
      </c>
      <c r="N679" s="37" t="s">
        <v>983</v>
      </c>
      <c r="O679" s="21"/>
    </row>
    <row r="680" ht="18.6" customHeight="1" spans="1:15">
      <c r="A680" s="22"/>
      <c r="B680" s="18"/>
      <c r="C680" s="18"/>
      <c r="D680" s="18"/>
      <c r="E680" s="18"/>
      <c r="F680" s="18"/>
      <c r="G680" s="23"/>
      <c r="H680" s="35"/>
      <c r="I680" s="35"/>
      <c r="J680" s="35"/>
      <c r="K680" s="36"/>
      <c r="L680" s="36"/>
      <c r="M680" s="37" t="s">
        <v>361</v>
      </c>
      <c r="N680" s="37" t="s">
        <v>983</v>
      </c>
      <c r="O680" s="21"/>
    </row>
    <row r="681" ht="18.6" customHeight="1" spans="1:15">
      <c r="A681" s="22">
        <v>339</v>
      </c>
      <c r="B681" s="13" t="s">
        <v>1003</v>
      </c>
      <c r="C681" s="13" t="s">
        <v>1004</v>
      </c>
      <c r="D681" s="13" t="s">
        <v>1005</v>
      </c>
      <c r="E681" s="13">
        <v>1000</v>
      </c>
      <c r="F681" s="13" t="s">
        <v>1006</v>
      </c>
      <c r="G681" s="23">
        <f>SUM(H681:L682)</f>
        <v>10000</v>
      </c>
      <c r="H681" s="34"/>
      <c r="I681" s="34"/>
      <c r="J681" s="34">
        <v>10000</v>
      </c>
      <c r="K681" s="34"/>
      <c r="L681" s="34"/>
      <c r="M681" s="37" t="s">
        <v>358</v>
      </c>
      <c r="N681" s="37" t="s">
        <v>983</v>
      </c>
      <c r="O681" s="13"/>
    </row>
    <row r="682" ht="18.6" customHeight="1" spans="1:15">
      <c r="A682" s="22"/>
      <c r="B682" s="18"/>
      <c r="C682" s="18"/>
      <c r="D682" s="18"/>
      <c r="E682" s="18"/>
      <c r="F682" s="18"/>
      <c r="G682" s="23"/>
      <c r="H682" s="35"/>
      <c r="I682" s="35"/>
      <c r="J682" s="35"/>
      <c r="K682" s="35"/>
      <c r="L682" s="35"/>
      <c r="M682" s="37" t="s">
        <v>361</v>
      </c>
      <c r="N682" s="37" t="s">
        <v>983</v>
      </c>
      <c r="O682" s="18"/>
    </row>
    <row r="683" ht="18.6" customHeight="1" spans="1:15">
      <c r="A683" s="22">
        <v>340</v>
      </c>
      <c r="B683" s="13" t="s">
        <v>424</v>
      </c>
      <c r="C683" s="13" t="s">
        <v>389</v>
      </c>
      <c r="D683" s="13" t="s">
        <v>390</v>
      </c>
      <c r="E683" s="13">
        <v>100</v>
      </c>
      <c r="F683" s="12" t="s">
        <v>1007</v>
      </c>
      <c r="G683" s="23">
        <f>SUM(H683:L684)</f>
        <v>20000</v>
      </c>
      <c r="H683" s="34"/>
      <c r="I683" s="34"/>
      <c r="J683" s="34">
        <v>20000</v>
      </c>
      <c r="K683" s="34"/>
      <c r="L683" s="34"/>
      <c r="M683" s="37" t="s">
        <v>358</v>
      </c>
      <c r="N683" s="37" t="s">
        <v>983</v>
      </c>
      <c r="O683" s="13"/>
    </row>
    <row r="684" ht="18.6" customHeight="1" spans="1:15">
      <c r="A684" s="22"/>
      <c r="B684" s="18"/>
      <c r="C684" s="18"/>
      <c r="D684" s="18"/>
      <c r="E684" s="18"/>
      <c r="F684" s="18"/>
      <c r="G684" s="23"/>
      <c r="H684" s="35"/>
      <c r="I684" s="35"/>
      <c r="J684" s="35"/>
      <c r="K684" s="35"/>
      <c r="L684" s="35"/>
      <c r="M684" s="37" t="s">
        <v>361</v>
      </c>
      <c r="N684" s="37" t="s">
        <v>983</v>
      </c>
      <c r="O684" s="18"/>
    </row>
    <row r="685" ht="18.6" customHeight="1" spans="1:15">
      <c r="A685" s="22">
        <v>341</v>
      </c>
      <c r="B685" s="13" t="s">
        <v>868</v>
      </c>
      <c r="C685" s="13" t="s">
        <v>389</v>
      </c>
      <c r="D685" s="13" t="s">
        <v>869</v>
      </c>
      <c r="E685" s="13">
        <v>400</v>
      </c>
      <c r="F685" s="12" t="s">
        <v>1008</v>
      </c>
      <c r="G685" s="23">
        <f t="shared" ref="G685:G689" si="330">SUM(H685:L686)</f>
        <v>80000</v>
      </c>
      <c r="H685" s="34"/>
      <c r="I685" s="34"/>
      <c r="J685" s="34">
        <v>80000</v>
      </c>
      <c r="K685" s="34"/>
      <c r="L685" s="34"/>
      <c r="M685" s="37" t="s">
        <v>358</v>
      </c>
      <c r="N685" s="37" t="s">
        <v>983</v>
      </c>
      <c r="O685" s="13"/>
    </row>
    <row r="686" ht="18.6" customHeight="1" spans="1:15">
      <c r="A686" s="22"/>
      <c r="B686" s="18"/>
      <c r="C686" s="18"/>
      <c r="D686" s="18"/>
      <c r="E686" s="18"/>
      <c r="F686" s="18"/>
      <c r="G686" s="23"/>
      <c r="H686" s="35"/>
      <c r="I686" s="35"/>
      <c r="J686" s="35"/>
      <c r="K686" s="35"/>
      <c r="L686" s="35"/>
      <c r="M686" s="37" t="s">
        <v>361</v>
      </c>
      <c r="N686" s="37" t="s">
        <v>983</v>
      </c>
      <c r="O686" s="18"/>
    </row>
    <row r="687" ht="18.6" customHeight="1" spans="1:15">
      <c r="A687" s="22">
        <v>342</v>
      </c>
      <c r="B687" s="13" t="s">
        <v>868</v>
      </c>
      <c r="C687" s="13" t="s">
        <v>389</v>
      </c>
      <c r="D687" s="13" t="s">
        <v>869</v>
      </c>
      <c r="E687" s="13">
        <v>100</v>
      </c>
      <c r="F687" s="12" t="s">
        <v>1007</v>
      </c>
      <c r="G687" s="23">
        <f>SUM(H687:L688)</f>
        <v>17000</v>
      </c>
      <c r="H687" s="34"/>
      <c r="I687" s="34"/>
      <c r="J687" s="34">
        <v>17000</v>
      </c>
      <c r="K687" s="34"/>
      <c r="L687" s="34"/>
      <c r="M687" s="37" t="s">
        <v>358</v>
      </c>
      <c r="N687" s="37" t="s">
        <v>983</v>
      </c>
      <c r="O687" s="13"/>
    </row>
    <row r="688" ht="18.6" customHeight="1" spans="1:15">
      <c r="A688" s="22"/>
      <c r="B688" s="18"/>
      <c r="C688" s="18"/>
      <c r="D688" s="18"/>
      <c r="E688" s="18"/>
      <c r="F688" s="18"/>
      <c r="G688" s="23"/>
      <c r="H688" s="35"/>
      <c r="I688" s="35"/>
      <c r="J688" s="35"/>
      <c r="K688" s="35"/>
      <c r="L688" s="35"/>
      <c r="M688" s="37" t="s">
        <v>361</v>
      </c>
      <c r="N688" s="37" t="s">
        <v>983</v>
      </c>
      <c r="O688" s="18"/>
    </row>
    <row r="689" ht="18.6" customHeight="1" spans="1:15">
      <c r="A689" s="22">
        <v>343</v>
      </c>
      <c r="B689" s="13" t="s">
        <v>868</v>
      </c>
      <c r="C689" s="13" t="s">
        <v>389</v>
      </c>
      <c r="D689" s="13" t="s">
        <v>869</v>
      </c>
      <c r="E689" s="13">
        <v>10</v>
      </c>
      <c r="F689" s="12" t="s">
        <v>1009</v>
      </c>
      <c r="G689" s="23">
        <f>SUM(H689:L690)</f>
        <v>10000</v>
      </c>
      <c r="H689" s="34"/>
      <c r="I689" s="34"/>
      <c r="J689" s="34">
        <v>10000</v>
      </c>
      <c r="K689" s="34"/>
      <c r="L689" s="34"/>
      <c r="M689" s="37" t="s">
        <v>358</v>
      </c>
      <c r="N689" s="37" t="s">
        <v>983</v>
      </c>
      <c r="O689" s="13"/>
    </row>
    <row r="690" ht="18.6" customHeight="1" spans="1:15">
      <c r="A690" s="22"/>
      <c r="B690" s="18"/>
      <c r="C690" s="18"/>
      <c r="D690" s="18"/>
      <c r="E690" s="18"/>
      <c r="F690" s="18"/>
      <c r="G690" s="23"/>
      <c r="H690" s="35"/>
      <c r="I690" s="35"/>
      <c r="J690" s="35"/>
      <c r="K690" s="35"/>
      <c r="L690" s="35"/>
      <c r="M690" s="37" t="s">
        <v>361</v>
      </c>
      <c r="N690" s="37" t="s">
        <v>983</v>
      </c>
      <c r="O690" s="18"/>
    </row>
    <row r="691" ht="18.6" customHeight="1" spans="1:15">
      <c r="A691" s="22">
        <v>344</v>
      </c>
      <c r="B691" s="13" t="s">
        <v>1010</v>
      </c>
      <c r="C691" s="13" t="s">
        <v>389</v>
      </c>
      <c r="D691" s="13" t="s">
        <v>390</v>
      </c>
      <c r="E691" s="13">
        <v>25</v>
      </c>
      <c r="F691" s="13" t="s">
        <v>1011</v>
      </c>
      <c r="G691" s="23">
        <f t="shared" ref="G691:G695" si="331">SUM(H691:L692)</f>
        <v>30000</v>
      </c>
      <c r="H691" s="34"/>
      <c r="I691" s="34"/>
      <c r="J691" s="34">
        <v>30000</v>
      </c>
      <c r="K691" s="34"/>
      <c r="L691" s="34"/>
      <c r="M691" s="37" t="s">
        <v>358</v>
      </c>
      <c r="N691" s="37" t="s">
        <v>983</v>
      </c>
      <c r="O691" s="13"/>
    </row>
    <row r="692" ht="18.6" customHeight="1" spans="1:15">
      <c r="A692" s="22"/>
      <c r="B692" s="18"/>
      <c r="C692" s="18"/>
      <c r="D692" s="18"/>
      <c r="E692" s="18"/>
      <c r="F692" s="18"/>
      <c r="G692" s="23"/>
      <c r="H692" s="35"/>
      <c r="I692" s="35"/>
      <c r="J692" s="35"/>
      <c r="K692" s="35"/>
      <c r="L692" s="35"/>
      <c r="M692" s="37" t="s">
        <v>361</v>
      </c>
      <c r="N692" s="37" t="s">
        <v>983</v>
      </c>
      <c r="O692" s="18"/>
    </row>
    <row r="693" ht="18.6" customHeight="1" spans="1:15">
      <c r="A693" s="22">
        <v>345</v>
      </c>
      <c r="B693" s="13" t="s">
        <v>1012</v>
      </c>
      <c r="C693" s="13" t="s">
        <v>498</v>
      </c>
      <c r="D693" s="13" t="s">
        <v>390</v>
      </c>
      <c r="E693" s="13">
        <v>30</v>
      </c>
      <c r="F693" s="13" t="s">
        <v>1013</v>
      </c>
      <c r="G693" s="23">
        <f>SUM(H693:L694)</f>
        <v>18000</v>
      </c>
      <c r="H693" s="34"/>
      <c r="I693" s="34"/>
      <c r="J693" s="34">
        <v>18000</v>
      </c>
      <c r="K693" s="34"/>
      <c r="L693" s="34"/>
      <c r="M693" s="37" t="s">
        <v>358</v>
      </c>
      <c r="N693" s="37" t="s">
        <v>983</v>
      </c>
      <c r="O693" s="13"/>
    </row>
    <row r="694" ht="18.6" customHeight="1" spans="1:15">
      <c r="A694" s="22"/>
      <c r="B694" s="18"/>
      <c r="C694" s="18"/>
      <c r="D694" s="18"/>
      <c r="E694" s="18"/>
      <c r="F694" s="18"/>
      <c r="G694" s="23"/>
      <c r="H694" s="35"/>
      <c r="I694" s="35"/>
      <c r="J694" s="35"/>
      <c r="K694" s="35"/>
      <c r="L694" s="35"/>
      <c r="M694" s="37" t="s">
        <v>361</v>
      </c>
      <c r="N694" s="37" t="s">
        <v>983</v>
      </c>
      <c r="O694" s="18"/>
    </row>
    <row r="695" ht="18.6" customHeight="1" spans="1:15">
      <c r="A695" s="22">
        <v>346</v>
      </c>
      <c r="B695" s="13" t="s">
        <v>1014</v>
      </c>
      <c r="C695" s="13" t="s">
        <v>498</v>
      </c>
      <c r="D695" s="13" t="s">
        <v>1015</v>
      </c>
      <c r="E695" s="13">
        <v>20</v>
      </c>
      <c r="F695" s="13" t="s">
        <v>1016</v>
      </c>
      <c r="G695" s="23">
        <f>SUM(H695:L696)</f>
        <v>11000</v>
      </c>
      <c r="H695" s="34"/>
      <c r="I695" s="34"/>
      <c r="J695" s="34">
        <v>11000</v>
      </c>
      <c r="K695" s="34"/>
      <c r="L695" s="34"/>
      <c r="M695" s="37" t="s">
        <v>358</v>
      </c>
      <c r="N695" s="37" t="s">
        <v>983</v>
      </c>
      <c r="O695" s="13"/>
    </row>
    <row r="696" ht="18.6" customHeight="1" spans="1:15">
      <c r="A696" s="22"/>
      <c r="B696" s="18"/>
      <c r="C696" s="18"/>
      <c r="D696" s="18"/>
      <c r="E696" s="18"/>
      <c r="F696" s="18"/>
      <c r="G696" s="23"/>
      <c r="H696" s="35"/>
      <c r="I696" s="35"/>
      <c r="J696" s="35"/>
      <c r="K696" s="35"/>
      <c r="L696" s="35"/>
      <c r="M696" s="37" t="s">
        <v>361</v>
      </c>
      <c r="N696" s="37" t="s">
        <v>983</v>
      </c>
      <c r="O696" s="18"/>
    </row>
    <row r="697" ht="18.6" customHeight="1" spans="1:15">
      <c r="A697" s="22">
        <v>347</v>
      </c>
      <c r="B697" s="13" t="s">
        <v>1017</v>
      </c>
      <c r="C697" s="13" t="s">
        <v>875</v>
      </c>
      <c r="D697" s="13" t="s">
        <v>390</v>
      </c>
      <c r="E697" s="13">
        <v>3</v>
      </c>
      <c r="F697" s="13" t="s">
        <v>1018</v>
      </c>
      <c r="G697" s="23">
        <f t="shared" ref="G697:G701" si="332">SUM(H697:L698)</f>
        <v>7500</v>
      </c>
      <c r="H697" s="34"/>
      <c r="I697" s="34"/>
      <c r="J697" s="34">
        <v>7500</v>
      </c>
      <c r="K697" s="34"/>
      <c r="L697" s="34"/>
      <c r="M697" s="37" t="s">
        <v>358</v>
      </c>
      <c r="N697" s="37" t="s">
        <v>983</v>
      </c>
      <c r="O697" s="13"/>
    </row>
    <row r="698" ht="18.6" customHeight="1" spans="1:15">
      <c r="A698" s="22"/>
      <c r="B698" s="18"/>
      <c r="C698" s="18"/>
      <c r="D698" s="18"/>
      <c r="E698" s="18"/>
      <c r="F698" s="18"/>
      <c r="G698" s="23"/>
      <c r="H698" s="35"/>
      <c r="I698" s="35"/>
      <c r="J698" s="35"/>
      <c r="K698" s="35"/>
      <c r="L698" s="35"/>
      <c r="M698" s="37" t="s">
        <v>361</v>
      </c>
      <c r="N698" s="37" t="s">
        <v>983</v>
      </c>
      <c r="O698" s="18"/>
    </row>
    <row r="699" ht="18.6" customHeight="1" spans="1:15">
      <c r="A699" s="22">
        <v>348</v>
      </c>
      <c r="B699" s="13" t="s">
        <v>1019</v>
      </c>
      <c r="C699" s="13" t="s">
        <v>734</v>
      </c>
      <c r="D699" s="13" t="s">
        <v>407</v>
      </c>
      <c r="E699" s="13">
        <v>100</v>
      </c>
      <c r="F699" s="13" t="s">
        <v>1020</v>
      </c>
      <c r="G699" s="23">
        <f>SUM(H699:L700)</f>
        <v>5000</v>
      </c>
      <c r="H699" s="34"/>
      <c r="I699" s="34"/>
      <c r="J699" s="34">
        <v>5000</v>
      </c>
      <c r="K699" s="34"/>
      <c r="L699" s="34"/>
      <c r="M699" s="37" t="s">
        <v>358</v>
      </c>
      <c r="N699" s="37" t="s">
        <v>983</v>
      </c>
      <c r="O699" s="13"/>
    </row>
    <row r="700" ht="18.6" customHeight="1" spans="1:15">
      <c r="A700" s="22"/>
      <c r="B700" s="18"/>
      <c r="C700" s="18"/>
      <c r="D700" s="18"/>
      <c r="E700" s="18"/>
      <c r="F700" s="18"/>
      <c r="G700" s="23"/>
      <c r="H700" s="35"/>
      <c r="I700" s="35"/>
      <c r="J700" s="35"/>
      <c r="K700" s="35"/>
      <c r="L700" s="35"/>
      <c r="M700" s="37" t="s">
        <v>361</v>
      </c>
      <c r="N700" s="37" t="s">
        <v>983</v>
      </c>
      <c r="O700" s="18"/>
    </row>
    <row r="701" ht="18.6" customHeight="1" spans="1:15">
      <c r="A701" s="22">
        <v>349</v>
      </c>
      <c r="B701" s="13" t="s">
        <v>472</v>
      </c>
      <c r="C701" s="13" t="s">
        <v>1021</v>
      </c>
      <c r="D701" s="13" t="s">
        <v>1022</v>
      </c>
      <c r="E701" s="13">
        <v>2000</v>
      </c>
      <c r="F701" s="13" t="s">
        <v>1023</v>
      </c>
      <c r="G701" s="23">
        <f>SUM(H701:L702)</f>
        <v>60000</v>
      </c>
      <c r="H701" s="34"/>
      <c r="I701" s="34"/>
      <c r="J701" s="34">
        <v>60000</v>
      </c>
      <c r="K701" s="34"/>
      <c r="L701" s="34"/>
      <c r="M701" s="37" t="s">
        <v>358</v>
      </c>
      <c r="N701" s="37" t="s">
        <v>983</v>
      </c>
      <c r="O701" s="13"/>
    </row>
    <row r="702" ht="18.6" customHeight="1" spans="1:15">
      <c r="A702" s="22"/>
      <c r="B702" s="18"/>
      <c r="C702" s="18"/>
      <c r="D702" s="18"/>
      <c r="E702" s="18"/>
      <c r="F702" s="18"/>
      <c r="G702" s="23"/>
      <c r="H702" s="35"/>
      <c r="I702" s="35"/>
      <c r="J702" s="35"/>
      <c r="K702" s="35"/>
      <c r="L702" s="35"/>
      <c r="M702" s="37" t="s">
        <v>361</v>
      </c>
      <c r="N702" s="37" t="s">
        <v>983</v>
      </c>
      <c r="O702" s="18"/>
    </row>
    <row r="703" ht="18.6" customHeight="1" spans="1:15">
      <c r="A703" s="22">
        <v>350</v>
      </c>
      <c r="B703" s="13" t="s">
        <v>1024</v>
      </c>
      <c r="C703" s="13" t="s">
        <v>734</v>
      </c>
      <c r="D703" s="13" t="s">
        <v>407</v>
      </c>
      <c r="E703" s="13">
        <v>200</v>
      </c>
      <c r="F703" s="13" t="s">
        <v>1025</v>
      </c>
      <c r="G703" s="23">
        <f t="shared" ref="G703:G707" si="333">SUM(H703:L704)</f>
        <v>3000</v>
      </c>
      <c r="H703" s="34"/>
      <c r="I703" s="34"/>
      <c r="J703" s="34">
        <v>3000</v>
      </c>
      <c r="K703" s="34"/>
      <c r="L703" s="34"/>
      <c r="M703" s="37" t="s">
        <v>358</v>
      </c>
      <c r="N703" s="37" t="s">
        <v>983</v>
      </c>
      <c r="O703" s="13"/>
    </row>
    <row r="704" ht="18.6" customHeight="1" spans="1:15">
      <c r="A704" s="22"/>
      <c r="B704" s="18"/>
      <c r="C704" s="18"/>
      <c r="D704" s="18"/>
      <c r="E704" s="18"/>
      <c r="F704" s="18"/>
      <c r="G704" s="23"/>
      <c r="H704" s="35"/>
      <c r="I704" s="35"/>
      <c r="J704" s="35"/>
      <c r="K704" s="35"/>
      <c r="L704" s="35"/>
      <c r="M704" s="37" t="s">
        <v>361</v>
      </c>
      <c r="N704" s="37" t="s">
        <v>983</v>
      </c>
      <c r="O704" s="18"/>
    </row>
    <row r="705" ht="18.6" customHeight="1" spans="1:15">
      <c r="A705" s="22">
        <v>351</v>
      </c>
      <c r="B705" s="13" t="s">
        <v>1026</v>
      </c>
      <c r="C705" s="13" t="s">
        <v>403</v>
      </c>
      <c r="D705" s="12" t="s">
        <v>356</v>
      </c>
      <c r="E705" s="13">
        <v>1</v>
      </c>
      <c r="F705" s="38" t="s">
        <v>1027</v>
      </c>
      <c r="G705" s="23">
        <f>SUM(H705:L706)</f>
        <v>800000</v>
      </c>
      <c r="H705" s="34"/>
      <c r="I705" s="34"/>
      <c r="J705" s="34">
        <v>800000</v>
      </c>
      <c r="K705" s="34"/>
      <c r="L705" s="34"/>
      <c r="M705" s="37" t="s">
        <v>358</v>
      </c>
      <c r="N705" s="37" t="s">
        <v>983</v>
      </c>
      <c r="O705" s="13"/>
    </row>
    <row r="706" ht="18.6" customHeight="1" spans="1:15">
      <c r="A706" s="22"/>
      <c r="B706" s="18"/>
      <c r="C706" s="18"/>
      <c r="D706" s="18"/>
      <c r="E706" s="18"/>
      <c r="F706" s="39"/>
      <c r="G706" s="23"/>
      <c r="H706" s="35"/>
      <c r="I706" s="35"/>
      <c r="J706" s="35"/>
      <c r="K706" s="35"/>
      <c r="L706" s="35"/>
      <c r="M706" s="37" t="s">
        <v>361</v>
      </c>
      <c r="N706" s="37" t="s">
        <v>983</v>
      </c>
      <c r="O706" s="18"/>
    </row>
    <row r="707" ht="18.6" customHeight="1" spans="1:15">
      <c r="A707" s="22">
        <v>352</v>
      </c>
      <c r="B707" s="13" t="s">
        <v>1028</v>
      </c>
      <c r="C707" s="13" t="s">
        <v>403</v>
      </c>
      <c r="D707" s="12" t="s">
        <v>356</v>
      </c>
      <c r="E707" s="13">
        <v>1</v>
      </c>
      <c r="F707" s="13" t="s">
        <v>1029</v>
      </c>
      <c r="G707" s="23">
        <f>SUM(H707:L708)</f>
        <v>20000</v>
      </c>
      <c r="H707" s="34"/>
      <c r="I707" s="34"/>
      <c r="J707" s="34">
        <v>20000</v>
      </c>
      <c r="K707" s="34"/>
      <c r="L707" s="34"/>
      <c r="M707" s="37" t="s">
        <v>358</v>
      </c>
      <c r="N707" s="37" t="s">
        <v>983</v>
      </c>
      <c r="O707" s="13"/>
    </row>
    <row r="708" ht="18.6" customHeight="1" spans="1:15">
      <c r="A708" s="22"/>
      <c r="B708" s="18"/>
      <c r="C708" s="18"/>
      <c r="D708" s="18"/>
      <c r="E708" s="18"/>
      <c r="F708" s="18"/>
      <c r="G708" s="23"/>
      <c r="H708" s="35"/>
      <c r="I708" s="35"/>
      <c r="J708" s="35"/>
      <c r="K708" s="35"/>
      <c r="L708" s="35"/>
      <c r="M708" s="37" t="s">
        <v>361</v>
      </c>
      <c r="N708" s="37" t="s">
        <v>983</v>
      </c>
      <c r="O708" s="18"/>
    </row>
    <row r="709" ht="18.6" customHeight="1" spans="1:15">
      <c r="A709" s="22">
        <v>353</v>
      </c>
      <c r="B709" s="13" t="s">
        <v>1030</v>
      </c>
      <c r="C709" s="13" t="s">
        <v>480</v>
      </c>
      <c r="D709" s="12" t="s">
        <v>356</v>
      </c>
      <c r="E709" s="13">
        <v>1</v>
      </c>
      <c r="F709" s="13" t="s">
        <v>1031</v>
      </c>
      <c r="G709" s="23">
        <f t="shared" ref="G709:G713" si="334">SUM(H709:L710)</f>
        <v>100000</v>
      </c>
      <c r="H709" s="34"/>
      <c r="I709" s="34"/>
      <c r="J709" s="34">
        <v>100000</v>
      </c>
      <c r="K709" s="34"/>
      <c r="L709" s="34"/>
      <c r="M709" s="37" t="s">
        <v>358</v>
      </c>
      <c r="N709" s="37" t="s">
        <v>983</v>
      </c>
      <c r="O709" s="13"/>
    </row>
    <row r="710" ht="18.6" customHeight="1" spans="1:15">
      <c r="A710" s="22"/>
      <c r="B710" s="18"/>
      <c r="C710" s="18"/>
      <c r="D710" s="18"/>
      <c r="E710" s="18"/>
      <c r="F710" s="18"/>
      <c r="G710" s="23"/>
      <c r="H710" s="35"/>
      <c r="I710" s="35"/>
      <c r="J710" s="35"/>
      <c r="K710" s="35"/>
      <c r="L710" s="35"/>
      <c r="M710" s="37" t="s">
        <v>361</v>
      </c>
      <c r="N710" s="37" t="s">
        <v>983</v>
      </c>
      <c r="O710" s="18"/>
    </row>
    <row r="711" ht="18.6" customHeight="1" spans="1:15">
      <c r="A711" s="22">
        <v>354</v>
      </c>
      <c r="B711" s="13" t="s">
        <v>881</v>
      </c>
      <c r="C711" s="13" t="s">
        <v>435</v>
      </c>
      <c r="D711" s="12" t="s">
        <v>356</v>
      </c>
      <c r="E711" s="13">
        <v>1</v>
      </c>
      <c r="F711" s="13" t="s">
        <v>882</v>
      </c>
      <c r="G711" s="23">
        <f>SUM(H711:L712)</f>
        <v>100000</v>
      </c>
      <c r="H711" s="34"/>
      <c r="I711" s="34"/>
      <c r="J711" s="34">
        <v>100000</v>
      </c>
      <c r="K711" s="34"/>
      <c r="L711" s="34"/>
      <c r="M711" s="37" t="s">
        <v>358</v>
      </c>
      <c r="N711" s="37" t="s">
        <v>983</v>
      </c>
      <c r="O711" s="13"/>
    </row>
    <row r="712" ht="18.6" customHeight="1" spans="1:15">
      <c r="A712" s="22"/>
      <c r="B712" s="18"/>
      <c r="C712" s="18"/>
      <c r="D712" s="18"/>
      <c r="E712" s="18"/>
      <c r="F712" s="18"/>
      <c r="G712" s="23"/>
      <c r="H712" s="35"/>
      <c r="I712" s="35"/>
      <c r="J712" s="35"/>
      <c r="K712" s="35"/>
      <c r="L712" s="35"/>
      <c r="M712" s="37" t="s">
        <v>361</v>
      </c>
      <c r="N712" s="37" t="s">
        <v>983</v>
      </c>
      <c r="O712" s="18"/>
    </row>
    <row r="713" ht="18.6" customHeight="1" spans="1:15">
      <c r="A713" s="22">
        <v>355</v>
      </c>
      <c r="B713" s="13" t="s">
        <v>1032</v>
      </c>
      <c r="C713" s="13" t="s">
        <v>435</v>
      </c>
      <c r="D713" s="12" t="s">
        <v>356</v>
      </c>
      <c r="E713" s="13">
        <v>1</v>
      </c>
      <c r="F713" s="13" t="s">
        <v>1033</v>
      </c>
      <c r="G713" s="23">
        <f>SUM(H713:L714)</f>
        <v>100000</v>
      </c>
      <c r="H713" s="34"/>
      <c r="I713" s="34"/>
      <c r="J713" s="34">
        <v>100000</v>
      </c>
      <c r="K713" s="34"/>
      <c r="L713" s="34"/>
      <c r="M713" s="37" t="s">
        <v>358</v>
      </c>
      <c r="N713" s="37" t="s">
        <v>983</v>
      </c>
      <c r="O713" s="13"/>
    </row>
    <row r="714" ht="18.6" customHeight="1" spans="1:15">
      <c r="A714" s="22"/>
      <c r="B714" s="18"/>
      <c r="C714" s="18"/>
      <c r="D714" s="18"/>
      <c r="E714" s="18"/>
      <c r="F714" s="18"/>
      <c r="G714" s="23"/>
      <c r="H714" s="35"/>
      <c r="I714" s="35"/>
      <c r="J714" s="35"/>
      <c r="K714" s="35"/>
      <c r="L714" s="35"/>
      <c r="M714" s="37" t="s">
        <v>361</v>
      </c>
      <c r="N714" s="37" t="s">
        <v>983</v>
      </c>
      <c r="O714" s="18"/>
    </row>
    <row r="715" ht="18.6" customHeight="1" spans="1:15">
      <c r="A715" s="22">
        <v>356</v>
      </c>
      <c r="B715" s="13" t="s">
        <v>1034</v>
      </c>
      <c r="C715" s="13" t="s">
        <v>435</v>
      </c>
      <c r="D715" s="12" t="s">
        <v>356</v>
      </c>
      <c r="E715" s="13">
        <v>1</v>
      </c>
      <c r="F715" s="13" t="s">
        <v>1035</v>
      </c>
      <c r="G715" s="23">
        <f t="shared" ref="G715:G719" si="335">SUM(H715:L716)</f>
        <v>150000</v>
      </c>
      <c r="H715" s="34"/>
      <c r="I715" s="34"/>
      <c r="J715" s="34">
        <v>150000</v>
      </c>
      <c r="K715" s="34"/>
      <c r="L715" s="34"/>
      <c r="M715" s="37" t="s">
        <v>358</v>
      </c>
      <c r="N715" s="37" t="s">
        <v>983</v>
      </c>
      <c r="O715" s="13"/>
    </row>
    <row r="716" ht="18.6" customHeight="1" spans="1:15">
      <c r="A716" s="22"/>
      <c r="B716" s="18"/>
      <c r="C716" s="18"/>
      <c r="D716" s="18"/>
      <c r="E716" s="18"/>
      <c r="F716" s="18"/>
      <c r="G716" s="23"/>
      <c r="H716" s="35"/>
      <c r="I716" s="35"/>
      <c r="J716" s="35"/>
      <c r="K716" s="35"/>
      <c r="L716" s="35"/>
      <c r="M716" s="37" t="s">
        <v>361</v>
      </c>
      <c r="N716" s="37" t="s">
        <v>983</v>
      </c>
      <c r="O716" s="18"/>
    </row>
    <row r="717" ht="18.6" customHeight="1" spans="1:15">
      <c r="A717" s="22">
        <v>357</v>
      </c>
      <c r="B717" s="13" t="s">
        <v>1036</v>
      </c>
      <c r="C717" s="13" t="s">
        <v>435</v>
      </c>
      <c r="D717" s="12" t="s">
        <v>356</v>
      </c>
      <c r="E717" s="13">
        <v>1</v>
      </c>
      <c r="F717" s="13" t="s">
        <v>1037</v>
      </c>
      <c r="G717" s="23">
        <f t="shared" ref="G717:G721" si="336">SUM(H717:L718)</f>
        <v>150000</v>
      </c>
      <c r="H717" s="34"/>
      <c r="I717" s="34"/>
      <c r="J717" s="34">
        <v>150000</v>
      </c>
      <c r="K717" s="34"/>
      <c r="L717" s="34"/>
      <c r="M717" s="37" t="s">
        <v>358</v>
      </c>
      <c r="N717" s="37" t="s">
        <v>983</v>
      </c>
      <c r="O717" s="13"/>
    </row>
    <row r="718" ht="18.6" customHeight="1" spans="1:15">
      <c r="A718" s="22"/>
      <c r="B718" s="18"/>
      <c r="C718" s="18"/>
      <c r="D718" s="18"/>
      <c r="E718" s="18"/>
      <c r="F718" s="18"/>
      <c r="G718" s="23"/>
      <c r="H718" s="35"/>
      <c r="I718" s="35"/>
      <c r="J718" s="35"/>
      <c r="K718" s="35"/>
      <c r="L718" s="35"/>
      <c r="M718" s="37" t="s">
        <v>361</v>
      </c>
      <c r="N718" s="37" t="s">
        <v>983</v>
      </c>
      <c r="O718" s="18"/>
    </row>
    <row r="719" ht="18.6" customHeight="1" spans="1:15">
      <c r="A719" s="22">
        <v>358</v>
      </c>
      <c r="B719" s="13" t="s">
        <v>1038</v>
      </c>
      <c r="C719" s="13" t="s">
        <v>1039</v>
      </c>
      <c r="D719" s="13" t="s">
        <v>394</v>
      </c>
      <c r="E719" s="13">
        <v>50</v>
      </c>
      <c r="F719" s="12" t="s">
        <v>1040</v>
      </c>
      <c r="G719" s="23">
        <f>SUM(H719:L720)</f>
        <v>225000</v>
      </c>
      <c r="H719" s="34"/>
      <c r="I719" s="34"/>
      <c r="J719" s="34">
        <v>225000</v>
      </c>
      <c r="K719" s="34"/>
      <c r="L719" s="34"/>
      <c r="M719" s="37" t="s">
        <v>358</v>
      </c>
      <c r="N719" s="37" t="s">
        <v>983</v>
      </c>
      <c r="O719" s="13"/>
    </row>
    <row r="720" ht="18.6" customHeight="1" spans="1:15">
      <c r="A720" s="22"/>
      <c r="B720" s="18"/>
      <c r="C720" s="18"/>
      <c r="D720" s="18"/>
      <c r="E720" s="18"/>
      <c r="F720" s="18"/>
      <c r="G720" s="23"/>
      <c r="H720" s="35"/>
      <c r="I720" s="35"/>
      <c r="J720" s="35"/>
      <c r="K720" s="35"/>
      <c r="L720" s="35"/>
      <c r="M720" s="37" t="s">
        <v>361</v>
      </c>
      <c r="N720" s="37" t="s">
        <v>983</v>
      </c>
      <c r="O720" s="18"/>
    </row>
    <row r="721" ht="18.6" customHeight="1" spans="1:15">
      <c r="A721" s="22">
        <v>359</v>
      </c>
      <c r="B721" s="13" t="s">
        <v>1041</v>
      </c>
      <c r="C721" s="13" t="s">
        <v>435</v>
      </c>
      <c r="D721" s="12" t="s">
        <v>356</v>
      </c>
      <c r="E721" s="13">
        <v>1</v>
      </c>
      <c r="F721" s="13" t="s">
        <v>1042</v>
      </c>
      <c r="G721" s="23">
        <f>SUM(H721:L722)</f>
        <v>30000</v>
      </c>
      <c r="H721" s="34"/>
      <c r="I721" s="34"/>
      <c r="J721" s="34">
        <v>30000</v>
      </c>
      <c r="K721" s="34"/>
      <c r="L721" s="34"/>
      <c r="M721" s="37" t="s">
        <v>358</v>
      </c>
      <c r="N721" s="37" t="s">
        <v>983</v>
      </c>
      <c r="O721" s="13"/>
    </row>
    <row r="722" ht="18.6" customHeight="1" spans="1:15">
      <c r="A722" s="22"/>
      <c r="B722" s="18"/>
      <c r="C722" s="18"/>
      <c r="D722" s="18"/>
      <c r="E722" s="18"/>
      <c r="F722" s="18"/>
      <c r="G722" s="23"/>
      <c r="H722" s="35"/>
      <c r="I722" s="35"/>
      <c r="J722" s="35"/>
      <c r="K722" s="35"/>
      <c r="L722" s="35"/>
      <c r="M722" s="37" t="s">
        <v>361</v>
      </c>
      <c r="N722" s="37" t="s">
        <v>983</v>
      </c>
      <c r="O722" s="18"/>
    </row>
    <row r="723" ht="18.6" customHeight="1" spans="1:15">
      <c r="A723" s="22">
        <v>360</v>
      </c>
      <c r="B723" s="21" t="s">
        <v>1043</v>
      </c>
      <c r="C723" s="21" t="s">
        <v>607</v>
      </c>
      <c r="D723" s="21" t="s">
        <v>407</v>
      </c>
      <c r="E723" s="21">
        <v>360</v>
      </c>
      <c r="F723" s="21" t="s">
        <v>1044</v>
      </c>
      <c r="G723" s="23">
        <f t="shared" ref="G723:G735" si="337">SUM(H723:L724)</f>
        <v>190800</v>
      </c>
      <c r="H723" s="36"/>
      <c r="I723" s="34"/>
      <c r="J723" s="36">
        <v>190800</v>
      </c>
      <c r="K723" s="36"/>
      <c r="L723" s="34"/>
      <c r="M723" s="37" t="s">
        <v>358</v>
      </c>
      <c r="N723" s="37" t="s">
        <v>983</v>
      </c>
      <c r="O723" s="44"/>
    </row>
    <row r="724" ht="18.6" customHeight="1" spans="1:15">
      <c r="A724" s="22"/>
      <c r="B724" s="21"/>
      <c r="C724" s="21"/>
      <c r="D724" s="21"/>
      <c r="E724" s="21"/>
      <c r="F724" s="21"/>
      <c r="G724" s="23"/>
      <c r="H724" s="36"/>
      <c r="I724" s="35"/>
      <c r="J724" s="36"/>
      <c r="K724" s="36"/>
      <c r="L724" s="35"/>
      <c r="M724" s="37" t="s">
        <v>361</v>
      </c>
      <c r="N724" s="37" t="s">
        <v>983</v>
      </c>
      <c r="O724" s="44"/>
    </row>
    <row r="725" ht="18.6" customHeight="1" spans="1:15">
      <c r="A725" s="22">
        <v>361</v>
      </c>
      <c r="B725" s="21" t="s">
        <v>1045</v>
      </c>
      <c r="C725" s="21" t="s">
        <v>1046</v>
      </c>
      <c r="D725" s="21" t="s">
        <v>371</v>
      </c>
      <c r="E725" s="21">
        <v>1</v>
      </c>
      <c r="F725" s="21" t="s">
        <v>1047</v>
      </c>
      <c r="G725" s="23">
        <f t="shared" ref="G725:G729" si="338">SUM(H725:L726)</f>
        <v>150000</v>
      </c>
      <c r="H725" s="36"/>
      <c r="I725" s="36"/>
      <c r="J725" s="36">
        <v>150000</v>
      </c>
      <c r="K725" s="36"/>
      <c r="L725" s="34"/>
      <c r="M725" s="37" t="s">
        <v>361</v>
      </c>
      <c r="N725" s="37" t="s">
        <v>983</v>
      </c>
      <c r="O725" s="44"/>
    </row>
    <row r="726" ht="18.6" customHeight="1" spans="1:15">
      <c r="A726" s="22"/>
      <c r="B726" s="21"/>
      <c r="C726" s="21"/>
      <c r="D726" s="21"/>
      <c r="E726" s="21"/>
      <c r="F726" s="21"/>
      <c r="G726" s="23"/>
      <c r="H726" s="36"/>
      <c r="I726" s="36"/>
      <c r="J726" s="36"/>
      <c r="K726" s="36"/>
      <c r="L726" s="35"/>
      <c r="M726" s="37" t="s">
        <v>358</v>
      </c>
      <c r="N726" s="37" t="s">
        <v>983</v>
      </c>
      <c r="O726" s="44"/>
    </row>
    <row r="727" ht="18.6" customHeight="1" spans="1:15">
      <c r="A727" s="22">
        <v>362</v>
      </c>
      <c r="B727" s="21" t="s">
        <v>856</v>
      </c>
      <c r="C727" s="21" t="s">
        <v>1048</v>
      </c>
      <c r="D727" s="22" t="s">
        <v>356</v>
      </c>
      <c r="E727" s="21">
        <v>1</v>
      </c>
      <c r="F727" s="21" t="s">
        <v>1049</v>
      </c>
      <c r="G727" s="23">
        <f>SUM(H727:L728)</f>
        <v>50000</v>
      </c>
      <c r="H727" s="34"/>
      <c r="I727" s="34"/>
      <c r="J727" s="34">
        <v>50000</v>
      </c>
      <c r="K727" s="34"/>
      <c r="L727" s="34"/>
      <c r="M727" s="37" t="s">
        <v>361</v>
      </c>
      <c r="N727" s="37" t="s">
        <v>983</v>
      </c>
      <c r="O727" s="44"/>
    </row>
    <row r="728" ht="18.6" customHeight="1" spans="1:15">
      <c r="A728" s="22"/>
      <c r="B728" s="21"/>
      <c r="C728" s="21"/>
      <c r="D728" s="21"/>
      <c r="E728" s="21"/>
      <c r="F728" s="21"/>
      <c r="G728" s="23"/>
      <c r="H728" s="35"/>
      <c r="I728" s="35"/>
      <c r="J728" s="35"/>
      <c r="K728" s="35"/>
      <c r="L728" s="35"/>
      <c r="M728" s="37" t="s">
        <v>358</v>
      </c>
      <c r="N728" s="37" t="s">
        <v>983</v>
      </c>
      <c r="O728" s="44"/>
    </row>
    <row r="729" ht="18.6" customHeight="1" spans="1:15">
      <c r="A729" s="22">
        <v>363</v>
      </c>
      <c r="B729" s="21" t="s">
        <v>1050</v>
      </c>
      <c r="C729" s="21" t="s">
        <v>1051</v>
      </c>
      <c r="D729" s="22" t="s">
        <v>356</v>
      </c>
      <c r="E729" s="21">
        <v>1</v>
      </c>
      <c r="F729" s="22" t="s">
        <v>1052</v>
      </c>
      <c r="G729" s="23">
        <f>SUM(H729:L730)</f>
        <v>10000</v>
      </c>
      <c r="H729" s="34"/>
      <c r="I729" s="34"/>
      <c r="J729" s="34">
        <v>10000</v>
      </c>
      <c r="K729" s="34"/>
      <c r="L729" s="34"/>
      <c r="M729" s="37" t="s">
        <v>361</v>
      </c>
      <c r="N729" s="37" t="s">
        <v>983</v>
      </c>
      <c r="O729" s="44"/>
    </row>
    <row r="730" ht="18.6" customHeight="1" spans="1:15">
      <c r="A730" s="22"/>
      <c r="B730" s="21"/>
      <c r="C730" s="21"/>
      <c r="D730" s="21"/>
      <c r="E730" s="21"/>
      <c r="F730" s="21"/>
      <c r="G730" s="23"/>
      <c r="H730" s="35"/>
      <c r="I730" s="35"/>
      <c r="J730" s="35"/>
      <c r="K730" s="35"/>
      <c r="L730" s="35"/>
      <c r="M730" s="37" t="s">
        <v>358</v>
      </c>
      <c r="N730" s="37" t="s">
        <v>983</v>
      </c>
      <c r="O730" s="44"/>
    </row>
    <row r="731" ht="18.6" customHeight="1" spans="1:15">
      <c r="A731" s="22">
        <v>364</v>
      </c>
      <c r="B731" s="21" t="s">
        <v>1053</v>
      </c>
      <c r="C731" s="21" t="s">
        <v>1054</v>
      </c>
      <c r="D731" s="22" t="s">
        <v>356</v>
      </c>
      <c r="E731" s="21">
        <v>1</v>
      </c>
      <c r="F731" s="21" t="s">
        <v>1055</v>
      </c>
      <c r="G731" s="23">
        <f t="shared" ref="G731:G735" si="339">SUM(H731:L732)</f>
        <v>100000</v>
      </c>
      <c r="H731" s="34"/>
      <c r="I731" s="34"/>
      <c r="J731" s="34">
        <v>100000</v>
      </c>
      <c r="K731" s="34"/>
      <c r="L731" s="34"/>
      <c r="M731" s="37" t="s">
        <v>361</v>
      </c>
      <c r="N731" s="37" t="s">
        <v>983</v>
      </c>
      <c r="O731" s="44"/>
    </row>
    <row r="732" ht="18.6" customHeight="1" spans="1:15">
      <c r="A732" s="22"/>
      <c r="B732" s="21"/>
      <c r="C732" s="21"/>
      <c r="D732" s="21"/>
      <c r="E732" s="21"/>
      <c r="F732" s="21"/>
      <c r="G732" s="23"/>
      <c r="H732" s="35"/>
      <c r="I732" s="35"/>
      <c r="J732" s="35"/>
      <c r="K732" s="35"/>
      <c r="L732" s="35"/>
      <c r="M732" s="37" t="s">
        <v>358</v>
      </c>
      <c r="N732" s="37" t="s">
        <v>983</v>
      </c>
      <c r="O732" s="44"/>
    </row>
    <row r="733" ht="18.6" customHeight="1" spans="1:15">
      <c r="A733" s="22">
        <v>365</v>
      </c>
      <c r="B733" s="21" t="s">
        <v>1056</v>
      </c>
      <c r="C733" s="21" t="s">
        <v>1057</v>
      </c>
      <c r="D733" s="22" t="s">
        <v>356</v>
      </c>
      <c r="E733" s="21">
        <v>1</v>
      </c>
      <c r="F733" s="21" t="s">
        <v>1058</v>
      </c>
      <c r="G733" s="23">
        <f>SUM(H733:L734)</f>
        <v>20000</v>
      </c>
      <c r="H733" s="34"/>
      <c r="I733" s="34"/>
      <c r="J733" s="34">
        <v>20000</v>
      </c>
      <c r="K733" s="34"/>
      <c r="L733" s="34"/>
      <c r="M733" s="37" t="s">
        <v>361</v>
      </c>
      <c r="N733" s="37" t="s">
        <v>983</v>
      </c>
      <c r="O733" s="44"/>
    </row>
    <row r="734" ht="18.6" customHeight="1" spans="1:15">
      <c r="A734" s="22"/>
      <c r="B734" s="21"/>
      <c r="C734" s="21"/>
      <c r="D734" s="21"/>
      <c r="E734" s="21"/>
      <c r="F734" s="21"/>
      <c r="G734" s="23"/>
      <c r="H734" s="35"/>
      <c r="I734" s="35"/>
      <c r="J734" s="35"/>
      <c r="K734" s="35"/>
      <c r="L734" s="35"/>
      <c r="M734" s="37" t="s">
        <v>358</v>
      </c>
      <c r="N734" s="37" t="s">
        <v>983</v>
      </c>
      <c r="O734" s="44"/>
    </row>
    <row r="735" ht="18.6" customHeight="1" spans="1:15">
      <c r="A735" s="22">
        <v>366</v>
      </c>
      <c r="B735" s="21" t="s">
        <v>1059</v>
      </c>
      <c r="C735" s="21" t="s">
        <v>1060</v>
      </c>
      <c r="D735" s="22" t="s">
        <v>356</v>
      </c>
      <c r="E735" s="21">
        <v>1</v>
      </c>
      <c r="F735" s="21" t="s">
        <v>1061</v>
      </c>
      <c r="G735" s="23">
        <f>SUM(H735:L736)</f>
        <v>10000</v>
      </c>
      <c r="H735" s="36"/>
      <c r="I735" s="36"/>
      <c r="J735" s="36">
        <v>10000</v>
      </c>
      <c r="K735" s="36"/>
      <c r="L735" s="36"/>
      <c r="M735" s="37" t="s">
        <v>361</v>
      </c>
      <c r="N735" s="37" t="s">
        <v>983</v>
      </c>
      <c r="O735" s="13"/>
    </row>
    <row r="736" ht="18.6" customHeight="1" spans="1:15">
      <c r="A736" s="22"/>
      <c r="B736" s="21"/>
      <c r="C736" s="21"/>
      <c r="D736" s="21"/>
      <c r="E736" s="21"/>
      <c r="F736" s="21"/>
      <c r="G736" s="23"/>
      <c r="H736" s="36"/>
      <c r="I736" s="36"/>
      <c r="J736" s="36"/>
      <c r="K736" s="36"/>
      <c r="L736" s="36"/>
      <c r="M736" s="37" t="s">
        <v>361</v>
      </c>
      <c r="N736" s="37" t="s">
        <v>983</v>
      </c>
      <c r="O736" s="18"/>
    </row>
    <row r="737" s="2" customFormat="1" ht="18.6" customHeight="1" spans="1:15">
      <c r="A737" s="22"/>
      <c r="B737" s="21"/>
      <c r="C737" s="21"/>
      <c r="D737" s="22"/>
      <c r="E737" s="21"/>
      <c r="F737" s="21"/>
      <c r="G737" s="23"/>
      <c r="H737" s="36"/>
      <c r="I737" s="36"/>
      <c r="J737" s="36"/>
      <c r="K737" s="36"/>
      <c r="L737" s="36"/>
      <c r="M737" s="36"/>
      <c r="N737" s="36"/>
      <c r="O737" s="13"/>
    </row>
    <row r="738" s="2" customFormat="1" ht="18.6" customHeight="1" spans="1:15">
      <c r="A738" s="22"/>
      <c r="B738" s="21"/>
      <c r="C738" s="21"/>
      <c r="D738" s="21"/>
      <c r="E738" s="21"/>
      <c r="F738" s="21"/>
      <c r="G738" s="23"/>
      <c r="H738" s="36"/>
      <c r="I738" s="36"/>
      <c r="J738" s="36"/>
      <c r="K738" s="36"/>
      <c r="L738" s="36"/>
      <c r="M738" s="36"/>
      <c r="N738" s="36"/>
      <c r="O738" s="18"/>
    </row>
    <row r="739" s="2" customFormat="1" ht="18.6" customHeight="1" spans="1:15">
      <c r="A739" s="22"/>
      <c r="B739" s="21"/>
      <c r="C739" s="21"/>
      <c r="D739" s="22"/>
      <c r="E739" s="21"/>
      <c r="F739" s="21"/>
      <c r="G739" s="23"/>
      <c r="H739" s="36"/>
      <c r="I739" s="36"/>
      <c r="J739" s="36"/>
      <c r="K739" s="36"/>
      <c r="L739" s="36"/>
      <c r="M739" s="36"/>
      <c r="N739" s="36"/>
      <c r="O739" s="13"/>
    </row>
    <row r="740" s="2" customFormat="1" ht="18.6" customHeight="1" spans="1:15">
      <c r="A740" s="22"/>
      <c r="B740" s="21"/>
      <c r="C740" s="21"/>
      <c r="D740" s="21"/>
      <c r="E740" s="21"/>
      <c r="F740" s="21"/>
      <c r="G740" s="23"/>
      <c r="H740" s="36"/>
      <c r="I740" s="36"/>
      <c r="J740" s="36"/>
      <c r="K740" s="36"/>
      <c r="L740" s="36"/>
      <c r="M740" s="36"/>
      <c r="N740" s="36"/>
      <c r="O740" s="18"/>
    </row>
    <row r="741" s="2" customFormat="1" ht="18.6" customHeight="1" spans="1:15">
      <c r="A741" s="22"/>
      <c r="B741" s="21"/>
      <c r="C741" s="21"/>
      <c r="D741" s="22"/>
      <c r="E741" s="21"/>
      <c r="F741" s="21"/>
      <c r="G741" s="23"/>
      <c r="H741" s="36"/>
      <c r="I741" s="36"/>
      <c r="J741" s="36"/>
      <c r="K741" s="36"/>
      <c r="L741" s="36"/>
      <c r="M741" s="36"/>
      <c r="N741" s="36"/>
      <c r="O741" s="13"/>
    </row>
    <row r="742" s="2" customFormat="1" ht="18.6" customHeight="1" spans="1:15">
      <c r="A742" s="22"/>
      <c r="B742" s="21"/>
      <c r="C742" s="21"/>
      <c r="D742" s="21"/>
      <c r="E742" s="21"/>
      <c r="F742" s="21"/>
      <c r="G742" s="23"/>
      <c r="H742" s="36"/>
      <c r="I742" s="36"/>
      <c r="J742" s="36"/>
      <c r="K742" s="36"/>
      <c r="L742" s="36"/>
      <c r="M742" s="36"/>
      <c r="N742" s="36"/>
      <c r="O742" s="18"/>
    </row>
    <row r="743" s="2" customFormat="1" ht="18.6" customHeight="1" spans="1:15">
      <c r="A743" s="22"/>
      <c r="B743" s="21"/>
      <c r="C743" s="21"/>
      <c r="D743" s="22"/>
      <c r="E743" s="21"/>
      <c r="F743" s="21"/>
      <c r="G743" s="23"/>
      <c r="H743" s="36"/>
      <c r="I743" s="36"/>
      <c r="J743" s="36"/>
      <c r="K743" s="36"/>
      <c r="L743" s="36"/>
      <c r="M743" s="36"/>
      <c r="N743" s="36"/>
      <c r="O743" s="13"/>
    </row>
    <row r="744" s="2" customFormat="1" ht="18.6" customHeight="1" spans="1:15">
      <c r="A744" s="22"/>
      <c r="B744" s="21"/>
      <c r="C744" s="21"/>
      <c r="D744" s="21"/>
      <c r="E744" s="21"/>
      <c r="F744" s="21"/>
      <c r="G744" s="23"/>
      <c r="H744" s="36"/>
      <c r="I744" s="36"/>
      <c r="J744" s="36"/>
      <c r="K744" s="36"/>
      <c r="L744" s="36"/>
      <c r="M744" s="36"/>
      <c r="N744" s="36"/>
      <c r="O744" s="18"/>
    </row>
    <row r="745" s="2" customFormat="1" ht="18.6" customHeight="1" spans="1:15">
      <c r="A745" s="22"/>
      <c r="B745" s="21"/>
      <c r="C745" s="21"/>
      <c r="D745" s="22"/>
      <c r="E745" s="21"/>
      <c r="F745" s="21"/>
      <c r="G745" s="23"/>
      <c r="H745" s="36"/>
      <c r="I745" s="36"/>
      <c r="J745" s="36"/>
      <c r="K745" s="36"/>
      <c r="L745" s="36"/>
      <c r="M745" s="36"/>
      <c r="N745" s="36"/>
      <c r="O745" s="13"/>
    </row>
    <row r="746" s="2" customFormat="1" ht="18.6" customHeight="1" spans="1:15">
      <c r="A746" s="22"/>
      <c r="B746" s="21"/>
      <c r="C746" s="21"/>
      <c r="D746" s="21"/>
      <c r="E746" s="21"/>
      <c r="F746" s="21"/>
      <c r="G746" s="23"/>
      <c r="H746" s="36"/>
      <c r="I746" s="36"/>
      <c r="J746" s="36"/>
      <c r="K746" s="36"/>
      <c r="L746" s="36"/>
      <c r="M746" s="36"/>
      <c r="N746" s="36"/>
      <c r="O746" s="18"/>
    </row>
    <row r="747" s="2" customFormat="1" ht="18.6" customHeight="1" spans="1:15">
      <c r="A747" s="22"/>
      <c r="B747" s="21"/>
      <c r="C747" s="21"/>
      <c r="D747" s="22"/>
      <c r="E747" s="21"/>
      <c r="F747" s="21"/>
      <c r="G747" s="23"/>
      <c r="H747" s="36"/>
      <c r="I747" s="36"/>
      <c r="J747" s="36"/>
      <c r="K747" s="36"/>
      <c r="L747" s="36"/>
      <c r="M747" s="36"/>
      <c r="N747" s="36"/>
      <c r="O747" s="13"/>
    </row>
    <row r="748" s="2" customFormat="1" ht="18.6" customHeight="1" spans="1:15">
      <c r="A748" s="22"/>
      <c r="B748" s="21"/>
      <c r="C748" s="21"/>
      <c r="D748" s="21"/>
      <c r="E748" s="21"/>
      <c r="F748" s="21"/>
      <c r="G748" s="23"/>
      <c r="H748" s="36"/>
      <c r="I748" s="36"/>
      <c r="J748" s="36"/>
      <c r="K748" s="36"/>
      <c r="L748" s="36"/>
      <c r="M748" s="36"/>
      <c r="N748" s="36"/>
      <c r="O748" s="18"/>
    </row>
    <row r="749" s="2" customFormat="1" ht="18.6" customHeight="1" spans="1:15">
      <c r="A749" s="22"/>
      <c r="B749" s="21"/>
      <c r="C749" s="21"/>
      <c r="D749" s="22"/>
      <c r="E749" s="21"/>
      <c r="F749" s="21"/>
      <c r="G749" s="23"/>
      <c r="H749" s="36"/>
      <c r="I749" s="36"/>
      <c r="J749" s="36"/>
      <c r="K749" s="36"/>
      <c r="L749" s="36"/>
      <c r="M749" s="36"/>
      <c r="N749" s="36"/>
      <c r="O749" s="13"/>
    </row>
    <row r="750" s="2" customFormat="1" ht="18.6" customHeight="1" spans="1:15">
      <c r="A750" s="22"/>
      <c r="B750" s="21"/>
      <c r="C750" s="21"/>
      <c r="D750" s="21"/>
      <c r="E750" s="21"/>
      <c r="F750" s="21"/>
      <c r="G750" s="23"/>
      <c r="H750" s="36"/>
      <c r="I750" s="36"/>
      <c r="J750" s="36"/>
      <c r="K750" s="36"/>
      <c r="L750" s="36"/>
      <c r="M750" s="36"/>
      <c r="N750" s="36"/>
      <c r="O750" s="18"/>
    </row>
    <row r="751" ht="39" customHeight="1" spans="1:15">
      <c r="A751" s="14" t="s">
        <v>1062</v>
      </c>
      <c r="B751" s="40"/>
      <c r="C751" s="40"/>
      <c r="D751" s="40"/>
      <c r="E751" s="40"/>
      <c r="F751" s="41"/>
      <c r="G751" s="42">
        <f>H751+I751+J751+K751+L751</f>
        <v>53464685</v>
      </c>
      <c r="H751" s="43">
        <f>SUM(H5:H736)</f>
        <v>48032695</v>
      </c>
      <c r="I751" s="43"/>
      <c r="J751" s="43">
        <f t="shared" ref="J751" si="340">SUM(J5:J736)</f>
        <v>5431990</v>
      </c>
      <c r="K751" s="43"/>
      <c r="L751" s="43"/>
      <c r="M751" s="45"/>
      <c r="N751" s="45"/>
      <c r="O751" s="46"/>
    </row>
  </sheetData>
  <mergeCells count="4856">
    <mergeCell ref="A1:O1"/>
    <mergeCell ref="A2:F2"/>
    <mergeCell ref="L2:O2"/>
    <mergeCell ref="G3:L3"/>
    <mergeCell ref="A751:F75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  <mergeCell ref="A131:A132"/>
    <mergeCell ref="A133:A134"/>
    <mergeCell ref="A135:A136"/>
    <mergeCell ref="A137:A138"/>
    <mergeCell ref="A139:A140"/>
    <mergeCell ref="A141:A142"/>
    <mergeCell ref="A143:A144"/>
    <mergeCell ref="A145:A146"/>
    <mergeCell ref="A147:A148"/>
    <mergeCell ref="A149:A150"/>
    <mergeCell ref="A151:A152"/>
    <mergeCell ref="A153:A154"/>
    <mergeCell ref="A155:A156"/>
    <mergeCell ref="A157:A158"/>
    <mergeCell ref="A159:A160"/>
    <mergeCell ref="A161:A162"/>
    <mergeCell ref="A163:A164"/>
    <mergeCell ref="A165:A166"/>
    <mergeCell ref="A167:A168"/>
    <mergeCell ref="A169:A170"/>
    <mergeCell ref="A171:A172"/>
    <mergeCell ref="A173:A174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91:A192"/>
    <mergeCell ref="A193:A194"/>
    <mergeCell ref="A195:A196"/>
    <mergeCell ref="A197:A198"/>
    <mergeCell ref="A199:A200"/>
    <mergeCell ref="A201:A202"/>
    <mergeCell ref="A203:A204"/>
    <mergeCell ref="A205:A206"/>
    <mergeCell ref="A207:A208"/>
    <mergeCell ref="A209:A210"/>
    <mergeCell ref="A211:A212"/>
    <mergeCell ref="A213:A214"/>
    <mergeCell ref="A215:A216"/>
    <mergeCell ref="A217:A218"/>
    <mergeCell ref="A219:A220"/>
    <mergeCell ref="A221:A222"/>
    <mergeCell ref="A223:A224"/>
    <mergeCell ref="A225:A226"/>
    <mergeCell ref="A227:A228"/>
    <mergeCell ref="A229:A230"/>
    <mergeCell ref="A231:A232"/>
    <mergeCell ref="A233:A234"/>
    <mergeCell ref="A235:A236"/>
    <mergeCell ref="A237:A238"/>
    <mergeCell ref="A239:A240"/>
    <mergeCell ref="A241:A242"/>
    <mergeCell ref="A243:A244"/>
    <mergeCell ref="A245:A246"/>
    <mergeCell ref="A247:A248"/>
    <mergeCell ref="A249:A250"/>
    <mergeCell ref="A251:A252"/>
    <mergeCell ref="A253:A254"/>
    <mergeCell ref="A255:A256"/>
    <mergeCell ref="A257:A258"/>
    <mergeCell ref="A259:A260"/>
    <mergeCell ref="A261:A262"/>
    <mergeCell ref="A263:A264"/>
    <mergeCell ref="A265:A266"/>
    <mergeCell ref="A267:A268"/>
    <mergeCell ref="A269:A270"/>
    <mergeCell ref="A271:A272"/>
    <mergeCell ref="A273:A274"/>
    <mergeCell ref="A275:A276"/>
    <mergeCell ref="A277:A278"/>
    <mergeCell ref="A279:A280"/>
    <mergeCell ref="A281:A282"/>
    <mergeCell ref="A283:A284"/>
    <mergeCell ref="A285:A286"/>
    <mergeCell ref="A287:A288"/>
    <mergeCell ref="A289:A290"/>
    <mergeCell ref="A291:A292"/>
    <mergeCell ref="A293:A294"/>
    <mergeCell ref="A295:A296"/>
    <mergeCell ref="A297:A298"/>
    <mergeCell ref="A299:A300"/>
    <mergeCell ref="A301:A302"/>
    <mergeCell ref="A303:A304"/>
    <mergeCell ref="A305:A306"/>
    <mergeCell ref="A307:A308"/>
    <mergeCell ref="A309:A310"/>
    <mergeCell ref="A311:A312"/>
    <mergeCell ref="A313:A314"/>
    <mergeCell ref="A315:A316"/>
    <mergeCell ref="A317:A318"/>
    <mergeCell ref="A319:A320"/>
    <mergeCell ref="A321:A322"/>
    <mergeCell ref="A323:A324"/>
    <mergeCell ref="A325:A326"/>
    <mergeCell ref="A327:A328"/>
    <mergeCell ref="A329:A330"/>
    <mergeCell ref="A331:A332"/>
    <mergeCell ref="A333:A334"/>
    <mergeCell ref="A335:A336"/>
    <mergeCell ref="A337:A338"/>
    <mergeCell ref="A339:A340"/>
    <mergeCell ref="A341:A342"/>
    <mergeCell ref="A343:A344"/>
    <mergeCell ref="A345:A346"/>
    <mergeCell ref="A347:A348"/>
    <mergeCell ref="A349:A350"/>
    <mergeCell ref="A351:A352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8"/>
    <mergeCell ref="A399:A400"/>
    <mergeCell ref="A401:A402"/>
    <mergeCell ref="A403:A404"/>
    <mergeCell ref="A405:A406"/>
    <mergeCell ref="A407:A408"/>
    <mergeCell ref="A409:A410"/>
    <mergeCell ref="A411:A412"/>
    <mergeCell ref="A413:A414"/>
    <mergeCell ref="A415:A416"/>
    <mergeCell ref="A417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37:A438"/>
    <mergeCell ref="A439:A440"/>
    <mergeCell ref="A441:A442"/>
    <mergeCell ref="A443:A444"/>
    <mergeCell ref="A445:A446"/>
    <mergeCell ref="A447:A448"/>
    <mergeCell ref="A449:A450"/>
    <mergeCell ref="A451:A452"/>
    <mergeCell ref="A453:A454"/>
    <mergeCell ref="A455:A456"/>
    <mergeCell ref="A457:A458"/>
    <mergeCell ref="A459:A460"/>
    <mergeCell ref="A461:A462"/>
    <mergeCell ref="A463:A464"/>
    <mergeCell ref="A465:A466"/>
    <mergeCell ref="A467:A468"/>
    <mergeCell ref="A469:A470"/>
    <mergeCell ref="A471:A472"/>
    <mergeCell ref="A473:A474"/>
    <mergeCell ref="A475:A476"/>
    <mergeCell ref="A477:A478"/>
    <mergeCell ref="A479:A480"/>
    <mergeCell ref="A481:A482"/>
    <mergeCell ref="A483:A484"/>
    <mergeCell ref="A485:A486"/>
    <mergeCell ref="A487:A488"/>
    <mergeCell ref="A489:A490"/>
    <mergeCell ref="A491:A492"/>
    <mergeCell ref="A493:A494"/>
    <mergeCell ref="A495:A496"/>
    <mergeCell ref="A497:A498"/>
    <mergeCell ref="A499:A500"/>
    <mergeCell ref="A501:A502"/>
    <mergeCell ref="A503:A504"/>
    <mergeCell ref="A505:A506"/>
    <mergeCell ref="A507:A508"/>
    <mergeCell ref="A509:A510"/>
    <mergeCell ref="A511:A512"/>
    <mergeCell ref="A513:A514"/>
    <mergeCell ref="A515:A516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0"/>
    <mergeCell ref="A541:A542"/>
    <mergeCell ref="A543:A544"/>
    <mergeCell ref="A545:A546"/>
    <mergeCell ref="A547:A548"/>
    <mergeCell ref="A549:A550"/>
    <mergeCell ref="A551:A552"/>
    <mergeCell ref="A553:A554"/>
    <mergeCell ref="A555:A556"/>
    <mergeCell ref="A557:A558"/>
    <mergeCell ref="A559:A560"/>
    <mergeCell ref="A561:A562"/>
    <mergeCell ref="A563:A564"/>
    <mergeCell ref="A565:A566"/>
    <mergeCell ref="A567:A568"/>
    <mergeCell ref="A569:A570"/>
    <mergeCell ref="A571:A572"/>
    <mergeCell ref="A573:A574"/>
    <mergeCell ref="A575:A576"/>
    <mergeCell ref="A577:A578"/>
    <mergeCell ref="A579:A580"/>
    <mergeCell ref="A581:A582"/>
    <mergeCell ref="A583:A584"/>
    <mergeCell ref="A585:A586"/>
    <mergeCell ref="A587:A588"/>
    <mergeCell ref="A589:A590"/>
    <mergeCell ref="A591:A592"/>
    <mergeCell ref="A593:A594"/>
    <mergeCell ref="A595:A596"/>
    <mergeCell ref="A597:A598"/>
    <mergeCell ref="A599:A600"/>
    <mergeCell ref="A601:A602"/>
    <mergeCell ref="A603:A604"/>
    <mergeCell ref="A605:A606"/>
    <mergeCell ref="A607:A608"/>
    <mergeCell ref="A609:A610"/>
    <mergeCell ref="A611:A612"/>
    <mergeCell ref="A613:A614"/>
    <mergeCell ref="A615:A616"/>
    <mergeCell ref="A617:A618"/>
    <mergeCell ref="A619:A620"/>
    <mergeCell ref="A621:A622"/>
    <mergeCell ref="A623:A624"/>
    <mergeCell ref="A625:A626"/>
    <mergeCell ref="A627:A628"/>
    <mergeCell ref="A629:A630"/>
    <mergeCell ref="A631:A632"/>
    <mergeCell ref="A633:A634"/>
    <mergeCell ref="A635:A636"/>
    <mergeCell ref="A637:A638"/>
    <mergeCell ref="A639:A640"/>
    <mergeCell ref="A641:A642"/>
    <mergeCell ref="A643:A644"/>
    <mergeCell ref="A645:A646"/>
    <mergeCell ref="A647:A648"/>
    <mergeCell ref="A649:A650"/>
    <mergeCell ref="A651:A652"/>
    <mergeCell ref="A653:A654"/>
    <mergeCell ref="A655:A656"/>
    <mergeCell ref="A657:A658"/>
    <mergeCell ref="A659:A660"/>
    <mergeCell ref="A661:A662"/>
    <mergeCell ref="A663:A664"/>
    <mergeCell ref="A665:A666"/>
    <mergeCell ref="A667:A668"/>
    <mergeCell ref="A669:A670"/>
    <mergeCell ref="A671:A672"/>
    <mergeCell ref="A673:A674"/>
    <mergeCell ref="A675:A676"/>
    <mergeCell ref="A677:A678"/>
    <mergeCell ref="A679:A680"/>
    <mergeCell ref="A681:A682"/>
    <mergeCell ref="A683:A684"/>
    <mergeCell ref="A685:A686"/>
    <mergeCell ref="A687:A688"/>
    <mergeCell ref="A689:A690"/>
    <mergeCell ref="A691:A692"/>
    <mergeCell ref="A693:A694"/>
    <mergeCell ref="A695:A696"/>
    <mergeCell ref="A697:A698"/>
    <mergeCell ref="A699:A700"/>
    <mergeCell ref="A701:A702"/>
    <mergeCell ref="A703:A704"/>
    <mergeCell ref="A705:A706"/>
    <mergeCell ref="A707:A708"/>
    <mergeCell ref="A709:A710"/>
    <mergeCell ref="A711:A712"/>
    <mergeCell ref="A713:A714"/>
    <mergeCell ref="A715:A716"/>
    <mergeCell ref="A717:A718"/>
    <mergeCell ref="A719:A720"/>
    <mergeCell ref="A721:A722"/>
    <mergeCell ref="A723:A724"/>
    <mergeCell ref="A725:A726"/>
    <mergeCell ref="A727:A728"/>
    <mergeCell ref="A729:A730"/>
    <mergeCell ref="A731:A732"/>
    <mergeCell ref="A733:A734"/>
    <mergeCell ref="A735:A736"/>
    <mergeCell ref="A737:A738"/>
    <mergeCell ref="A739:A740"/>
    <mergeCell ref="A741:A742"/>
    <mergeCell ref="A743:A744"/>
    <mergeCell ref="A745:A746"/>
    <mergeCell ref="A747:A748"/>
    <mergeCell ref="A749:A750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B113:B114"/>
    <mergeCell ref="B115:B116"/>
    <mergeCell ref="B117:B118"/>
    <mergeCell ref="B119:B120"/>
    <mergeCell ref="B121:B122"/>
    <mergeCell ref="B123:B124"/>
    <mergeCell ref="B125:B126"/>
    <mergeCell ref="B127:B128"/>
    <mergeCell ref="B129:B130"/>
    <mergeCell ref="B131:B132"/>
    <mergeCell ref="B133:B134"/>
    <mergeCell ref="B135:B136"/>
    <mergeCell ref="B137:B138"/>
    <mergeCell ref="B139:B140"/>
    <mergeCell ref="B141:B142"/>
    <mergeCell ref="B143:B144"/>
    <mergeCell ref="B145:B146"/>
    <mergeCell ref="B147:B148"/>
    <mergeCell ref="B149:B150"/>
    <mergeCell ref="B151:B152"/>
    <mergeCell ref="B153:B154"/>
    <mergeCell ref="B155:B156"/>
    <mergeCell ref="B157:B158"/>
    <mergeCell ref="B159:B160"/>
    <mergeCell ref="B161:B162"/>
    <mergeCell ref="B163:B164"/>
    <mergeCell ref="B165:B166"/>
    <mergeCell ref="B167:B168"/>
    <mergeCell ref="B169:B170"/>
    <mergeCell ref="B171:B172"/>
    <mergeCell ref="B173:B174"/>
    <mergeCell ref="B175:B176"/>
    <mergeCell ref="B177:B178"/>
    <mergeCell ref="B179:B180"/>
    <mergeCell ref="B181:B182"/>
    <mergeCell ref="B183:B184"/>
    <mergeCell ref="B185:B186"/>
    <mergeCell ref="B187:B188"/>
    <mergeCell ref="B189:B190"/>
    <mergeCell ref="B191:B192"/>
    <mergeCell ref="B193:B194"/>
    <mergeCell ref="B195:B196"/>
    <mergeCell ref="B197:B198"/>
    <mergeCell ref="B199:B200"/>
    <mergeCell ref="B201:B202"/>
    <mergeCell ref="B203:B204"/>
    <mergeCell ref="B205:B206"/>
    <mergeCell ref="B207:B208"/>
    <mergeCell ref="B209:B210"/>
    <mergeCell ref="B211:B212"/>
    <mergeCell ref="B213:B214"/>
    <mergeCell ref="B215:B216"/>
    <mergeCell ref="B217:B218"/>
    <mergeCell ref="B219:B220"/>
    <mergeCell ref="B221:B222"/>
    <mergeCell ref="B223:B224"/>
    <mergeCell ref="B225:B226"/>
    <mergeCell ref="B227:B228"/>
    <mergeCell ref="B229:B230"/>
    <mergeCell ref="B231:B232"/>
    <mergeCell ref="B233:B234"/>
    <mergeCell ref="B235:B236"/>
    <mergeCell ref="B237:B238"/>
    <mergeCell ref="B239:B240"/>
    <mergeCell ref="B241:B242"/>
    <mergeCell ref="B243:B244"/>
    <mergeCell ref="B245:B246"/>
    <mergeCell ref="B247:B248"/>
    <mergeCell ref="B249:B250"/>
    <mergeCell ref="B251:B252"/>
    <mergeCell ref="B253:B254"/>
    <mergeCell ref="B255:B256"/>
    <mergeCell ref="B257:B258"/>
    <mergeCell ref="B259:B260"/>
    <mergeCell ref="B261:B262"/>
    <mergeCell ref="B263:B264"/>
    <mergeCell ref="B265:B266"/>
    <mergeCell ref="B267:B268"/>
    <mergeCell ref="B269:B270"/>
    <mergeCell ref="B271:B272"/>
    <mergeCell ref="B273:B274"/>
    <mergeCell ref="B275:B276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B323:B324"/>
    <mergeCell ref="B325:B326"/>
    <mergeCell ref="B327:B328"/>
    <mergeCell ref="B329:B330"/>
    <mergeCell ref="B331:B332"/>
    <mergeCell ref="B333:B334"/>
    <mergeCell ref="B335:B336"/>
    <mergeCell ref="B337:B338"/>
    <mergeCell ref="B339:B34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411:B412"/>
    <mergeCell ref="B413:B414"/>
    <mergeCell ref="B415:B416"/>
    <mergeCell ref="B417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37:B438"/>
    <mergeCell ref="B439:B440"/>
    <mergeCell ref="B441:B442"/>
    <mergeCell ref="B443:B444"/>
    <mergeCell ref="B445:B446"/>
    <mergeCell ref="B447:B448"/>
    <mergeCell ref="B449:B450"/>
    <mergeCell ref="B451:B452"/>
    <mergeCell ref="B453:B454"/>
    <mergeCell ref="B455:B456"/>
    <mergeCell ref="B457:B458"/>
    <mergeCell ref="B459:B460"/>
    <mergeCell ref="B461:B462"/>
    <mergeCell ref="B463:B464"/>
    <mergeCell ref="B465:B466"/>
    <mergeCell ref="B467:B468"/>
    <mergeCell ref="B469:B470"/>
    <mergeCell ref="B471:B472"/>
    <mergeCell ref="B473:B474"/>
    <mergeCell ref="B475:B476"/>
    <mergeCell ref="B477:B478"/>
    <mergeCell ref="B479:B480"/>
    <mergeCell ref="B481:B482"/>
    <mergeCell ref="B483:B484"/>
    <mergeCell ref="B485:B486"/>
    <mergeCell ref="B487:B488"/>
    <mergeCell ref="B489:B490"/>
    <mergeCell ref="B491:B492"/>
    <mergeCell ref="B493:B494"/>
    <mergeCell ref="B495:B496"/>
    <mergeCell ref="B497:B498"/>
    <mergeCell ref="B499:B500"/>
    <mergeCell ref="B501:B502"/>
    <mergeCell ref="B503:B504"/>
    <mergeCell ref="B505:B506"/>
    <mergeCell ref="B507:B508"/>
    <mergeCell ref="B509:B510"/>
    <mergeCell ref="B511:B512"/>
    <mergeCell ref="B513:B514"/>
    <mergeCell ref="B515:B516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B535:B536"/>
    <mergeCell ref="B537:B538"/>
    <mergeCell ref="B539:B540"/>
    <mergeCell ref="B541:B542"/>
    <mergeCell ref="B543:B544"/>
    <mergeCell ref="B545:B546"/>
    <mergeCell ref="B547:B548"/>
    <mergeCell ref="B549:B550"/>
    <mergeCell ref="B551:B552"/>
    <mergeCell ref="B553:B554"/>
    <mergeCell ref="B555:B556"/>
    <mergeCell ref="B557:B558"/>
    <mergeCell ref="B559:B560"/>
    <mergeCell ref="B561:B562"/>
    <mergeCell ref="B563:B564"/>
    <mergeCell ref="B565:B566"/>
    <mergeCell ref="B567:B568"/>
    <mergeCell ref="B569:B570"/>
    <mergeCell ref="B571:B572"/>
    <mergeCell ref="B573:B574"/>
    <mergeCell ref="B575:B576"/>
    <mergeCell ref="B577:B578"/>
    <mergeCell ref="B579:B580"/>
    <mergeCell ref="B581:B582"/>
    <mergeCell ref="B583:B584"/>
    <mergeCell ref="B585:B586"/>
    <mergeCell ref="B587:B588"/>
    <mergeCell ref="B589:B590"/>
    <mergeCell ref="B591:B592"/>
    <mergeCell ref="B593:B594"/>
    <mergeCell ref="B595:B596"/>
    <mergeCell ref="B597:B598"/>
    <mergeCell ref="B599:B600"/>
    <mergeCell ref="B601:B602"/>
    <mergeCell ref="B603:B604"/>
    <mergeCell ref="B605:B606"/>
    <mergeCell ref="B607:B608"/>
    <mergeCell ref="B609:B610"/>
    <mergeCell ref="B611:B612"/>
    <mergeCell ref="B613:B614"/>
    <mergeCell ref="B615:B616"/>
    <mergeCell ref="B617:B618"/>
    <mergeCell ref="B619:B620"/>
    <mergeCell ref="B621:B622"/>
    <mergeCell ref="B623:B624"/>
    <mergeCell ref="B625:B626"/>
    <mergeCell ref="B627:B628"/>
    <mergeCell ref="B629:B630"/>
    <mergeCell ref="B631:B632"/>
    <mergeCell ref="B633:B634"/>
    <mergeCell ref="B635:B636"/>
    <mergeCell ref="B637:B638"/>
    <mergeCell ref="B639:B640"/>
    <mergeCell ref="B641:B642"/>
    <mergeCell ref="B643:B644"/>
    <mergeCell ref="B645:B646"/>
    <mergeCell ref="B647:B648"/>
    <mergeCell ref="B649:B650"/>
    <mergeCell ref="B651:B652"/>
    <mergeCell ref="B653:B654"/>
    <mergeCell ref="B655:B656"/>
    <mergeCell ref="B657:B658"/>
    <mergeCell ref="B659:B660"/>
    <mergeCell ref="B661:B662"/>
    <mergeCell ref="B663:B664"/>
    <mergeCell ref="B665:B666"/>
    <mergeCell ref="B667:B668"/>
    <mergeCell ref="B669:B670"/>
    <mergeCell ref="B671:B672"/>
    <mergeCell ref="B673:B674"/>
    <mergeCell ref="B675:B676"/>
    <mergeCell ref="B677:B678"/>
    <mergeCell ref="B679:B680"/>
    <mergeCell ref="B681:B682"/>
    <mergeCell ref="B683:B684"/>
    <mergeCell ref="B685:B686"/>
    <mergeCell ref="B687:B688"/>
    <mergeCell ref="B689:B690"/>
    <mergeCell ref="B691:B692"/>
    <mergeCell ref="B693:B694"/>
    <mergeCell ref="B695:B696"/>
    <mergeCell ref="B697:B698"/>
    <mergeCell ref="B699:B700"/>
    <mergeCell ref="B701:B702"/>
    <mergeCell ref="B703:B704"/>
    <mergeCell ref="B705:B706"/>
    <mergeCell ref="B707:B708"/>
    <mergeCell ref="B709:B710"/>
    <mergeCell ref="B711:B712"/>
    <mergeCell ref="B713:B714"/>
    <mergeCell ref="B715:B716"/>
    <mergeCell ref="B717:B718"/>
    <mergeCell ref="B719:B720"/>
    <mergeCell ref="B721:B722"/>
    <mergeCell ref="B723:B724"/>
    <mergeCell ref="B725:B726"/>
    <mergeCell ref="B727:B728"/>
    <mergeCell ref="B729:B730"/>
    <mergeCell ref="B731:B732"/>
    <mergeCell ref="B733:B734"/>
    <mergeCell ref="B735:B736"/>
    <mergeCell ref="B737:B738"/>
    <mergeCell ref="B739:B740"/>
    <mergeCell ref="B741:B742"/>
    <mergeCell ref="B743:B744"/>
    <mergeCell ref="B745:B746"/>
    <mergeCell ref="B747:B748"/>
    <mergeCell ref="B749:B750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C545:C546"/>
    <mergeCell ref="C547:C548"/>
    <mergeCell ref="C549:C550"/>
    <mergeCell ref="C551:C552"/>
    <mergeCell ref="C553:C554"/>
    <mergeCell ref="C555:C556"/>
    <mergeCell ref="C557:C558"/>
    <mergeCell ref="C559:C560"/>
    <mergeCell ref="C561:C562"/>
    <mergeCell ref="C563:C564"/>
    <mergeCell ref="C565:C566"/>
    <mergeCell ref="C567:C568"/>
    <mergeCell ref="C569:C570"/>
    <mergeCell ref="C571:C572"/>
    <mergeCell ref="C573:C574"/>
    <mergeCell ref="C575:C576"/>
    <mergeCell ref="C577:C578"/>
    <mergeCell ref="C579:C580"/>
    <mergeCell ref="C581:C582"/>
    <mergeCell ref="C583:C584"/>
    <mergeCell ref="C585:C586"/>
    <mergeCell ref="C587:C588"/>
    <mergeCell ref="C589:C590"/>
    <mergeCell ref="C591:C592"/>
    <mergeCell ref="C593:C594"/>
    <mergeCell ref="C595:C596"/>
    <mergeCell ref="C597:C598"/>
    <mergeCell ref="C599:C600"/>
    <mergeCell ref="C601:C602"/>
    <mergeCell ref="C603:C604"/>
    <mergeCell ref="C605:C606"/>
    <mergeCell ref="C607:C608"/>
    <mergeCell ref="C609:C610"/>
    <mergeCell ref="C611:C612"/>
    <mergeCell ref="C613:C614"/>
    <mergeCell ref="C615:C616"/>
    <mergeCell ref="C617:C618"/>
    <mergeCell ref="C619:C620"/>
    <mergeCell ref="C621:C622"/>
    <mergeCell ref="C623:C624"/>
    <mergeCell ref="C625:C626"/>
    <mergeCell ref="C627:C628"/>
    <mergeCell ref="C629:C630"/>
    <mergeCell ref="C631:C632"/>
    <mergeCell ref="C633:C634"/>
    <mergeCell ref="C635:C636"/>
    <mergeCell ref="C637:C638"/>
    <mergeCell ref="C639:C640"/>
    <mergeCell ref="C641:C642"/>
    <mergeCell ref="C643:C644"/>
    <mergeCell ref="C645:C646"/>
    <mergeCell ref="C647:C648"/>
    <mergeCell ref="C649:C650"/>
    <mergeCell ref="C651:C652"/>
    <mergeCell ref="C653:C654"/>
    <mergeCell ref="C655:C65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97:C698"/>
    <mergeCell ref="C699:C700"/>
    <mergeCell ref="C701:C702"/>
    <mergeCell ref="C703:C704"/>
    <mergeCell ref="C705:C706"/>
    <mergeCell ref="C707:C708"/>
    <mergeCell ref="C709:C710"/>
    <mergeCell ref="C711:C712"/>
    <mergeCell ref="C713:C714"/>
    <mergeCell ref="C715:C716"/>
    <mergeCell ref="C717:C718"/>
    <mergeCell ref="C719:C720"/>
    <mergeCell ref="C721:C722"/>
    <mergeCell ref="C723:C724"/>
    <mergeCell ref="C725:C726"/>
    <mergeCell ref="C727:C728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D545:D546"/>
    <mergeCell ref="D547:D548"/>
    <mergeCell ref="D549:D550"/>
    <mergeCell ref="D551:D552"/>
    <mergeCell ref="D553:D554"/>
    <mergeCell ref="D555:D556"/>
    <mergeCell ref="D557:D558"/>
    <mergeCell ref="D559:D560"/>
    <mergeCell ref="D561:D562"/>
    <mergeCell ref="D563:D564"/>
    <mergeCell ref="D565:D566"/>
    <mergeCell ref="D567:D568"/>
    <mergeCell ref="D569:D570"/>
    <mergeCell ref="D571:D572"/>
    <mergeCell ref="D573:D574"/>
    <mergeCell ref="D575:D576"/>
    <mergeCell ref="D577:D578"/>
    <mergeCell ref="D579:D580"/>
    <mergeCell ref="D581:D582"/>
    <mergeCell ref="D583:D584"/>
    <mergeCell ref="D585:D586"/>
    <mergeCell ref="D587:D588"/>
    <mergeCell ref="D589:D590"/>
    <mergeCell ref="D591:D592"/>
    <mergeCell ref="D593:D594"/>
    <mergeCell ref="D595:D596"/>
    <mergeCell ref="D597:D598"/>
    <mergeCell ref="D599:D600"/>
    <mergeCell ref="D601:D602"/>
    <mergeCell ref="D603:D604"/>
    <mergeCell ref="D605:D606"/>
    <mergeCell ref="D607:D608"/>
    <mergeCell ref="D609:D610"/>
    <mergeCell ref="D611:D612"/>
    <mergeCell ref="D613:D614"/>
    <mergeCell ref="D615:D616"/>
    <mergeCell ref="D617:D618"/>
    <mergeCell ref="D619:D620"/>
    <mergeCell ref="D621:D622"/>
    <mergeCell ref="D623:D624"/>
    <mergeCell ref="D625:D626"/>
    <mergeCell ref="D627:D628"/>
    <mergeCell ref="D629:D630"/>
    <mergeCell ref="D631:D632"/>
    <mergeCell ref="D633:D634"/>
    <mergeCell ref="D635:D636"/>
    <mergeCell ref="D637:D638"/>
    <mergeCell ref="D639:D640"/>
    <mergeCell ref="D641:D642"/>
    <mergeCell ref="D643:D644"/>
    <mergeCell ref="D645:D646"/>
    <mergeCell ref="D647:D648"/>
    <mergeCell ref="D649:D650"/>
    <mergeCell ref="D651:D652"/>
    <mergeCell ref="D653:D654"/>
    <mergeCell ref="D655:D656"/>
    <mergeCell ref="D657:D658"/>
    <mergeCell ref="D659:D660"/>
    <mergeCell ref="D661:D662"/>
    <mergeCell ref="D663:D664"/>
    <mergeCell ref="D665:D666"/>
    <mergeCell ref="D667:D668"/>
    <mergeCell ref="D669:D670"/>
    <mergeCell ref="D671:D672"/>
    <mergeCell ref="D673:D674"/>
    <mergeCell ref="D675:D676"/>
    <mergeCell ref="D677:D678"/>
    <mergeCell ref="D679:D680"/>
    <mergeCell ref="D681:D682"/>
    <mergeCell ref="D683:D684"/>
    <mergeCell ref="D685:D686"/>
    <mergeCell ref="D687:D688"/>
    <mergeCell ref="D689:D690"/>
    <mergeCell ref="D691:D692"/>
    <mergeCell ref="D693:D694"/>
    <mergeCell ref="D695:D696"/>
    <mergeCell ref="D697:D698"/>
    <mergeCell ref="D699:D700"/>
    <mergeCell ref="D701:D702"/>
    <mergeCell ref="D703:D704"/>
    <mergeCell ref="D705:D706"/>
    <mergeCell ref="D707:D708"/>
    <mergeCell ref="D709:D710"/>
    <mergeCell ref="D711:D712"/>
    <mergeCell ref="D713:D714"/>
    <mergeCell ref="D715:D716"/>
    <mergeCell ref="D717:D718"/>
    <mergeCell ref="D719:D720"/>
    <mergeCell ref="D721:D722"/>
    <mergeCell ref="D723:D724"/>
    <mergeCell ref="D725:D726"/>
    <mergeCell ref="D727:D728"/>
    <mergeCell ref="D729:D730"/>
    <mergeCell ref="D731:D732"/>
    <mergeCell ref="D733:D734"/>
    <mergeCell ref="D735:D736"/>
    <mergeCell ref="D737:D738"/>
    <mergeCell ref="D739:D740"/>
    <mergeCell ref="D741:D742"/>
    <mergeCell ref="D743:D744"/>
    <mergeCell ref="D745:D746"/>
    <mergeCell ref="D747:D748"/>
    <mergeCell ref="D749:D75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1:E62"/>
    <mergeCell ref="E63:E64"/>
    <mergeCell ref="E65:E66"/>
    <mergeCell ref="E67:E68"/>
    <mergeCell ref="E69:E70"/>
    <mergeCell ref="E71:E72"/>
    <mergeCell ref="E73:E74"/>
    <mergeCell ref="E75:E76"/>
    <mergeCell ref="E77:E78"/>
    <mergeCell ref="E79:E80"/>
    <mergeCell ref="E81:E82"/>
    <mergeCell ref="E83:E84"/>
    <mergeCell ref="E85:E86"/>
    <mergeCell ref="E87:E88"/>
    <mergeCell ref="E89:E90"/>
    <mergeCell ref="E91:E92"/>
    <mergeCell ref="E93:E94"/>
    <mergeCell ref="E95:E96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  <mergeCell ref="E123:E124"/>
    <mergeCell ref="E125:E126"/>
    <mergeCell ref="E127:E128"/>
    <mergeCell ref="E129:E130"/>
    <mergeCell ref="E131:E132"/>
    <mergeCell ref="E133:E134"/>
    <mergeCell ref="E135:E136"/>
    <mergeCell ref="E137:E138"/>
    <mergeCell ref="E139:E140"/>
    <mergeCell ref="E141:E142"/>
    <mergeCell ref="E143:E144"/>
    <mergeCell ref="E145:E146"/>
    <mergeCell ref="E147:E148"/>
    <mergeCell ref="E149:E150"/>
    <mergeCell ref="E151:E152"/>
    <mergeCell ref="E153:E154"/>
    <mergeCell ref="E155:E156"/>
    <mergeCell ref="E157:E158"/>
    <mergeCell ref="E159:E160"/>
    <mergeCell ref="E161:E162"/>
    <mergeCell ref="E163:E164"/>
    <mergeCell ref="E165:E166"/>
    <mergeCell ref="E167:E168"/>
    <mergeCell ref="E169:E170"/>
    <mergeCell ref="E171:E172"/>
    <mergeCell ref="E173:E174"/>
    <mergeCell ref="E175:E176"/>
    <mergeCell ref="E177:E178"/>
    <mergeCell ref="E179:E180"/>
    <mergeCell ref="E181:E182"/>
    <mergeCell ref="E183:E184"/>
    <mergeCell ref="E185:E186"/>
    <mergeCell ref="E187:E188"/>
    <mergeCell ref="E189:E190"/>
    <mergeCell ref="E191:E192"/>
    <mergeCell ref="E193:E194"/>
    <mergeCell ref="E195:E196"/>
    <mergeCell ref="E197:E198"/>
    <mergeCell ref="E199:E200"/>
    <mergeCell ref="E201:E202"/>
    <mergeCell ref="E203:E204"/>
    <mergeCell ref="E205:E206"/>
    <mergeCell ref="E207:E208"/>
    <mergeCell ref="E209:E210"/>
    <mergeCell ref="E211:E212"/>
    <mergeCell ref="E213:E214"/>
    <mergeCell ref="E215:E216"/>
    <mergeCell ref="E217:E218"/>
    <mergeCell ref="E219:E220"/>
    <mergeCell ref="E221:E222"/>
    <mergeCell ref="E223:E224"/>
    <mergeCell ref="E225:E226"/>
    <mergeCell ref="E227:E228"/>
    <mergeCell ref="E229:E230"/>
    <mergeCell ref="E231:E232"/>
    <mergeCell ref="E233:E234"/>
    <mergeCell ref="E235:E236"/>
    <mergeCell ref="E237:E238"/>
    <mergeCell ref="E239:E240"/>
    <mergeCell ref="E241:E242"/>
    <mergeCell ref="E243:E244"/>
    <mergeCell ref="E245:E246"/>
    <mergeCell ref="E247:E248"/>
    <mergeCell ref="E249:E250"/>
    <mergeCell ref="E251:E252"/>
    <mergeCell ref="E253:E254"/>
    <mergeCell ref="E255:E256"/>
    <mergeCell ref="E257:E258"/>
    <mergeCell ref="E259:E260"/>
    <mergeCell ref="E261:E262"/>
    <mergeCell ref="E263:E264"/>
    <mergeCell ref="E265:E266"/>
    <mergeCell ref="E267:E268"/>
    <mergeCell ref="E269:E270"/>
    <mergeCell ref="E271:E272"/>
    <mergeCell ref="E273:E274"/>
    <mergeCell ref="E275:E276"/>
    <mergeCell ref="E277:E278"/>
    <mergeCell ref="E279:E280"/>
    <mergeCell ref="E281:E282"/>
    <mergeCell ref="E283:E284"/>
    <mergeCell ref="E285:E286"/>
    <mergeCell ref="E287:E288"/>
    <mergeCell ref="E289:E290"/>
    <mergeCell ref="E291:E292"/>
    <mergeCell ref="E293:E294"/>
    <mergeCell ref="E295:E296"/>
    <mergeCell ref="E297:E298"/>
    <mergeCell ref="E299:E300"/>
    <mergeCell ref="E301:E302"/>
    <mergeCell ref="E303:E304"/>
    <mergeCell ref="E305:E306"/>
    <mergeCell ref="E307:E308"/>
    <mergeCell ref="E309:E310"/>
    <mergeCell ref="E311:E312"/>
    <mergeCell ref="E313:E314"/>
    <mergeCell ref="E315:E316"/>
    <mergeCell ref="E317:E318"/>
    <mergeCell ref="E319:E320"/>
    <mergeCell ref="E321:E322"/>
    <mergeCell ref="E323:E324"/>
    <mergeCell ref="E325:E326"/>
    <mergeCell ref="E327:E328"/>
    <mergeCell ref="E329:E330"/>
    <mergeCell ref="E331:E332"/>
    <mergeCell ref="E333:E334"/>
    <mergeCell ref="E335:E336"/>
    <mergeCell ref="E337:E338"/>
    <mergeCell ref="E339:E340"/>
    <mergeCell ref="E341:E342"/>
    <mergeCell ref="E343:E344"/>
    <mergeCell ref="E345:E346"/>
    <mergeCell ref="E347:E348"/>
    <mergeCell ref="E349:E350"/>
    <mergeCell ref="E351:E352"/>
    <mergeCell ref="E353:E354"/>
    <mergeCell ref="E355:E356"/>
    <mergeCell ref="E357:E358"/>
    <mergeCell ref="E359:E360"/>
    <mergeCell ref="E361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8"/>
    <mergeCell ref="E399:E400"/>
    <mergeCell ref="E401:E402"/>
    <mergeCell ref="E403:E404"/>
    <mergeCell ref="E405:E406"/>
    <mergeCell ref="E407:E408"/>
    <mergeCell ref="E409:E410"/>
    <mergeCell ref="E411:E412"/>
    <mergeCell ref="E413:E414"/>
    <mergeCell ref="E415:E416"/>
    <mergeCell ref="E417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37:E438"/>
    <mergeCell ref="E439:E440"/>
    <mergeCell ref="E441:E442"/>
    <mergeCell ref="E443:E444"/>
    <mergeCell ref="E445:E446"/>
    <mergeCell ref="E447:E448"/>
    <mergeCell ref="E449:E450"/>
    <mergeCell ref="E451:E452"/>
    <mergeCell ref="E453:E454"/>
    <mergeCell ref="E455:E456"/>
    <mergeCell ref="E457:E458"/>
    <mergeCell ref="E459:E460"/>
    <mergeCell ref="E461:E462"/>
    <mergeCell ref="E463:E464"/>
    <mergeCell ref="E465:E466"/>
    <mergeCell ref="E467:E468"/>
    <mergeCell ref="E469:E470"/>
    <mergeCell ref="E471:E472"/>
    <mergeCell ref="E473:E474"/>
    <mergeCell ref="E475:E476"/>
    <mergeCell ref="E477:E478"/>
    <mergeCell ref="E479:E480"/>
    <mergeCell ref="E481:E482"/>
    <mergeCell ref="E483:E484"/>
    <mergeCell ref="E485:E486"/>
    <mergeCell ref="E487:E488"/>
    <mergeCell ref="E489:E490"/>
    <mergeCell ref="E491:E492"/>
    <mergeCell ref="E493:E494"/>
    <mergeCell ref="E495:E496"/>
    <mergeCell ref="E497:E498"/>
    <mergeCell ref="E499:E500"/>
    <mergeCell ref="E501:E502"/>
    <mergeCell ref="E503:E504"/>
    <mergeCell ref="E505:E506"/>
    <mergeCell ref="E507:E508"/>
    <mergeCell ref="E509:E510"/>
    <mergeCell ref="E511:E512"/>
    <mergeCell ref="E513:E514"/>
    <mergeCell ref="E515:E516"/>
    <mergeCell ref="E517:E518"/>
    <mergeCell ref="E519:E520"/>
    <mergeCell ref="E521:E522"/>
    <mergeCell ref="E523:E524"/>
    <mergeCell ref="E525:E526"/>
    <mergeCell ref="E527:E528"/>
    <mergeCell ref="E529:E530"/>
    <mergeCell ref="E531:E532"/>
    <mergeCell ref="E533:E534"/>
    <mergeCell ref="E535:E536"/>
    <mergeCell ref="E537:E538"/>
    <mergeCell ref="E539:E540"/>
    <mergeCell ref="E541:E542"/>
    <mergeCell ref="E543:E544"/>
    <mergeCell ref="E545:E546"/>
    <mergeCell ref="E547:E548"/>
    <mergeCell ref="E549:E550"/>
    <mergeCell ref="E551:E552"/>
    <mergeCell ref="E553:E554"/>
    <mergeCell ref="E555:E556"/>
    <mergeCell ref="E557:E558"/>
    <mergeCell ref="E559:E560"/>
    <mergeCell ref="E561:E562"/>
    <mergeCell ref="E563:E564"/>
    <mergeCell ref="E565:E566"/>
    <mergeCell ref="E567:E568"/>
    <mergeCell ref="E569:E570"/>
    <mergeCell ref="E571:E572"/>
    <mergeCell ref="E573:E574"/>
    <mergeCell ref="E575:E576"/>
    <mergeCell ref="E577:E578"/>
    <mergeCell ref="E579:E580"/>
    <mergeCell ref="E581:E582"/>
    <mergeCell ref="E583:E584"/>
    <mergeCell ref="E585:E586"/>
    <mergeCell ref="E587:E588"/>
    <mergeCell ref="E589:E590"/>
    <mergeCell ref="E591:E592"/>
    <mergeCell ref="E593:E594"/>
    <mergeCell ref="E595:E596"/>
    <mergeCell ref="E597:E598"/>
    <mergeCell ref="E599:E600"/>
    <mergeCell ref="E601:E602"/>
    <mergeCell ref="E603:E604"/>
    <mergeCell ref="E605:E606"/>
    <mergeCell ref="E607:E608"/>
    <mergeCell ref="E609:E610"/>
    <mergeCell ref="E611:E612"/>
    <mergeCell ref="E613:E614"/>
    <mergeCell ref="E615:E616"/>
    <mergeCell ref="E617:E618"/>
    <mergeCell ref="E619:E620"/>
    <mergeCell ref="E621:E622"/>
    <mergeCell ref="E623:E624"/>
    <mergeCell ref="E625:E626"/>
    <mergeCell ref="E627:E628"/>
    <mergeCell ref="E629:E630"/>
    <mergeCell ref="E631:E632"/>
    <mergeCell ref="E633:E634"/>
    <mergeCell ref="E635:E636"/>
    <mergeCell ref="E637:E638"/>
    <mergeCell ref="E639:E640"/>
    <mergeCell ref="E641:E642"/>
    <mergeCell ref="E643:E644"/>
    <mergeCell ref="E645:E646"/>
    <mergeCell ref="E647:E648"/>
    <mergeCell ref="E649:E650"/>
    <mergeCell ref="E651:E652"/>
    <mergeCell ref="E653:E654"/>
    <mergeCell ref="E655:E656"/>
    <mergeCell ref="E657:E658"/>
    <mergeCell ref="E659:E660"/>
    <mergeCell ref="E661:E662"/>
    <mergeCell ref="E663:E664"/>
    <mergeCell ref="E665:E666"/>
    <mergeCell ref="E667:E668"/>
    <mergeCell ref="E669:E670"/>
    <mergeCell ref="E671:E672"/>
    <mergeCell ref="E673:E674"/>
    <mergeCell ref="E675:E676"/>
    <mergeCell ref="E677:E678"/>
    <mergeCell ref="E679:E680"/>
    <mergeCell ref="E681:E682"/>
    <mergeCell ref="E683:E684"/>
    <mergeCell ref="E685:E686"/>
    <mergeCell ref="E687:E688"/>
    <mergeCell ref="E689:E690"/>
    <mergeCell ref="E691:E692"/>
    <mergeCell ref="E693:E694"/>
    <mergeCell ref="E695:E696"/>
    <mergeCell ref="E697:E698"/>
    <mergeCell ref="E699:E700"/>
    <mergeCell ref="E701:E702"/>
    <mergeCell ref="E703:E704"/>
    <mergeCell ref="E705:E706"/>
    <mergeCell ref="E707:E708"/>
    <mergeCell ref="E709:E710"/>
    <mergeCell ref="E711:E712"/>
    <mergeCell ref="E713:E714"/>
    <mergeCell ref="E715:E716"/>
    <mergeCell ref="E717:E718"/>
    <mergeCell ref="E719:E720"/>
    <mergeCell ref="E721:E722"/>
    <mergeCell ref="E723:E724"/>
    <mergeCell ref="E725:E726"/>
    <mergeCell ref="E727:E728"/>
    <mergeCell ref="E729:E730"/>
    <mergeCell ref="E731:E732"/>
    <mergeCell ref="E733:E734"/>
    <mergeCell ref="E735:E736"/>
    <mergeCell ref="E737:E738"/>
    <mergeCell ref="E739:E740"/>
    <mergeCell ref="E741:E742"/>
    <mergeCell ref="E743:E744"/>
    <mergeCell ref="E745:E746"/>
    <mergeCell ref="E747:E748"/>
    <mergeCell ref="E749:E750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85:F86"/>
    <mergeCell ref="F87:F88"/>
    <mergeCell ref="F89:F90"/>
    <mergeCell ref="F91:F92"/>
    <mergeCell ref="F93:F94"/>
    <mergeCell ref="F95:F96"/>
    <mergeCell ref="F97:F98"/>
    <mergeCell ref="F99:F100"/>
    <mergeCell ref="F101:F102"/>
    <mergeCell ref="F103:F104"/>
    <mergeCell ref="F105:F106"/>
    <mergeCell ref="F107:F108"/>
    <mergeCell ref="F109:F110"/>
    <mergeCell ref="F111:F112"/>
    <mergeCell ref="F113:F114"/>
    <mergeCell ref="F115:F116"/>
    <mergeCell ref="F117:F118"/>
    <mergeCell ref="F119:F120"/>
    <mergeCell ref="F121:F122"/>
    <mergeCell ref="F123:F124"/>
    <mergeCell ref="F125:F126"/>
    <mergeCell ref="F127:F128"/>
    <mergeCell ref="F129:F130"/>
    <mergeCell ref="F131:F132"/>
    <mergeCell ref="F133:F134"/>
    <mergeCell ref="F135:F136"/>
    <mergeCell ref="F137:F138"/>
    <mergeCell ref="F139:F140"/>
    <mergeCell ref="F141:F142"/>
    <mergeCell ref="F143:F144"/>
    <mergeCell ref="F145:F146"/>
    <mergeCell ref="F147:F148"/>
    <mergeCell ref="F149:F150"/>
    <mergeCell ref="F151:F152"/>
    <mergeCell ref="F153:F154"/>
    <mergeCell ref="F155:F156"/>
    <mergeCell ref="F157:F158"/>
    <mergeCell ref="F159:F160"/>
    <mergeCell ref="F161:F162"/>
    <mergeCell ref="F163:F164"/>
    <mergeCell ref="F165:F166"/>
    <mergeCell ref="F167:F168"/>
    <mergeCell ref="F169:F170"/>
    <mergeCell ref="F171:F172"/>
    <mergeCell ref="F173:F174"/>
    <mergeCell ref="F175:F176"/>
    <mergeCell ref="F177:F178"/>
    <mergeCell ref="F179:F180"/>
    <mergeCell ref="F181:F182"/>
    <mergeCell ref="F183:F184"/>
    <mergeCell ref="F185:F186"/>
    <mergeCell ref="F187:F188"/>
    <mergeCell ref="F189:F190"/>
    <mergeCell ref="F191:F192"/>
    <mergeCell ref="F193:F194"/>
    <mergeCell ref="F195:F196"/>
    <mergeCell ref="F197:F198"/>
    <mergeCell ref="F199:F200"/>
    <mergeCell ref="F201:F202"/>
    <mergeCell ref="F203:F204"/>
    <mergeCell ref="F205:F206"/>
    <mergeCell ref="F207:F208"/>
    <mergeCell ref="F209:F210"/>
    <mergeCell ref="F211:F212"/>
    <mergeCell ref="F213:F214"/>
    <mergeCell ref="F215:F216"/>
    <mergeCell ref="F217:F218"/>
    <mergeCell ref="F219:F220"/>
    <mergeCell ref="F221:F222"/>
    <mergeCell ref="F223:F224"/>
    <mergeCell ref="F225:F226"/>
    <mergeCell ref="F227:F228"/>
    <mergeCell ref="F229:F230"/>
    <mergeCell ref="F231:F232"/>
    <mergeCell ref="F233:F234"/>
    <mergeCell ref="F235:F236"/>
    <mergeCell ref="F237:F238"/>
    <mergeCell ref="F239:F240"/>
    <mergeCell ref="F241:F242"/>
    <mergeCell ref="F243:F244"/>
    <mergeCell ref="F245:F246"/>
    <mergeCell ref="F247:F248"/>
    <mergeCell ref="F249:F250"/>
    <mergeCell ref="F251:F252"/>
    <mergeCell ref="F253:F254"/>
    <mergeCell ref="F255:F256"/>
    <mergeCell ref="F257:F258"/>
    <mergeCell ref="F259:F260"/>
    <mergeCell ref="F261:F262"/>
    <mergeCell ref="F263:F264"/>
    <mergeCell ref="F265:F266"/>
    <mergeCell ref="F267:F268"/>
    <mergeCell ref="F269:F270"/>
    <mergeCell ref="F271:F272"/>
    <mergeCell ref="F273:F274"/>
    <mergeCell ref="F275:F276"/>
    <mergeCell ref="F277:F278"/>
    <mergeCell ref="F279:F280"/>
    <mergeCell ref="F281:F282"/>
    <mergeCell ref="F283:F284"/>
    <mergeCell ref="F285:F286"/>
    <mergeCell ref="F287:F288"/>
    <mergeCell ref="F289:F290"/>
    <mergeCell ref="F291:F292"/>
    <mergeCell ref="F293:F294"/>
    <mergeCell ref="F295:F296"/>
    <mergeCell ref="F297:F298"/>
    <mergeCell ref="F299:F300"/>
    <mergeCell ref="F301:F302"/>
    <mergeCell ref="F303:F304"/>
    <mergeCell ref="F305:F306"/>
    <mergeCell ref="F307:F308"/>
    <mergeCell ref="F309:F310"/>
    <mergeCell ref="F311:F312"/>
    <mergeCell ref="F313:F314"/>
    <mergeCell ref="F315:F316"/>
    <mergeCell ref="F317:F318"/>
    <mergeCell ref="F319:F320"/>
    <mergeCell ref="F321:F322"/>
    <mergeCell ref="F323:F324"/>
    <mergeCell ref="F325:F326"/>
    <mergeCell ref="F327:F328"/>
    <mergeCell ref="F329:F330"/>
    <mergeCell ref="F331:F332"/>
    <mergeCell ref="F333:F334"/>
    <mergeCell ref="F335:F336"/>
    <mergeCell ref="F337:F338"/>
    <mergeCell ref="F339:F340"/>
    <mergeCell ref="F341:F342"/>
    <mergeCell ref="F343:F344"/>
    <mergeCell ref="F345:F346"/>
    <mergeCell ref="F347:F348"/>
    <mergeCell ref="F349:F350"/>
    <mergeCell ref="F351:F352"/>
    <mergeCell ref="F353:F354"/>
    <mergeCell ref="F355:F356"/>
    <mergeCell ref="F357:F358"/>
    <mergeCell ref="F359:F360"/>
    <mergeCell ref="F361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8"/>
    <mergeCell ref="F399:F400"/>
    <mergeCell ref="F401:F402"/>
    <mergeCell ref="F403:F404"/>
    <mergeCell ref="F405:F406"/>
    <mergeCell ref="F407:F408"/>
    <mergeCell ref="F409:F410"/>
    <mergeCell ref="F411:F412"/>
    <mergeCell ref="F413:F414"/>
    <mergeCell ref="F415:F416"/>
    <mergeCell ref="F417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37:F438"/>
    <mergeCell ref="F439:F440"/>
    <mergeCell ref="F441:F442"/>
    <mergeCell ref="F443:F444"/>
    <mergeCell ref="F445:F446"/>
    <mergeCell ref="F447:F448"/>
    <mergeCell ref="F449:F450"/>
    <mergeCell ref="F451:F452"/>
    <mergeCell ref="F453:F454"/>
    <mergeCell ref="F455:F456"/>
    <mergeCell ref="F457:F458"/>
    <mergeCell ref="F459:F460"/>
    <mergeCell ref="F461:F462"/>
    <mergeCell ref="F463:F464"/>
    <mergeCell ref="F465:F466"/>
    <mergeCell ref="F467:F468"/>
    <mergeCell ref="F469:F470"/>
    <mergeCell ref="F471:F472"/>
    <mergeCell ref="F473:F474"/>
    <mergeCell ref="F475:F476"/>
    <mergeCell ref="F477:F478"/>
    <mergeCell ref="F479:F480"/>
    <mergeCell ref="F481:F482"/>
    <mergeCell ref="F483:F484"/>
    <mergeCell ref="F485:F486"/>
    <mergeCell ref="F487:F488"/>
    <mergeCell ref="F489:F490"/>
    <mergeCell ref="F491:F492"/>
    <mergeCell ref="F493:F494"/>
    <mergeCell ref="F495:F496"/>
    <mergeCell ref="F497:F498"/>
    <mergeCell ref="F499:F500"/>
    <mergeCell ref="F501:F502"/>
    <mergeCell ref="F503:F504"/>
    <mergeCell ref="F505:F506"/>
    <mergeCell ref="F507:F508"/>
    <mergeCell ref="F509:F510"/>
    <mergeCell ref="F511:F512"/>
    <mergeCell ref="F513:F514"/>
    <mergeCell ref="F515:F516"/>
    <mergeCell ref="F517:F518"/>
    <mergeCell ref="F519:F520"/>
    <mergeCell ref="F521:F522"/>
    <mergeCell ref="F523:F524"/>
    <mergeCell ref="F525:F526"/>
    <mergeCell ref="F527:F528"/>
    <mergeCell ref="F529:F530"/>
    <mergeCell ref="F531:F532"/>
    <mergeCell ref="F533:F534"/>
    <mergeCell ref="F535:F536"/>
    <mergeCell ref="F537:F538"/>
    <mergeCell ref="F539:F540"/>
    <mergeCell ref="F541:F542"/>
    <mergeCell ref="F543:F544"/>
    <mergeCell ref="F545:F546"/>
    <mergeCell ref="F547:F548"/>
    <mergeCell ref="F549:F550"/>
    <mergeCell ref="F551:F552"/>
    <mergeCell ref="F553:F554"/>
    <mergeCell ref="F555:F556"/>
    <mergeCell ref="F557:F558"/>
    <mergeCell ref="F559:F560"/>
    <mergeCell ref="F561:F562"/>
    <mergeCell ref="F563:F564"/>
    <mergeCell ref="F565:F566"/>
    <mergeCell ref="F567:F568"/>
    <mergeCell ref="F569:F570"/>
    <mergeCell ref="F571:F572"/>
    <mergeCell ref="F573:F574"/>
    <mergeCell ref="F575:F576"/>
    <mergeCell ref="F577:F578"/>
    <mergeCell ref="F579:F580"/>
    <mergeCell ref="F581:F582"/>
    <mergeCell ref="F583:F584"/>
    <mergeCell ref="F585:F586"/>
    <mergeCell ref="F587:F588"/>
    <mergeCell ref="F589:F590"/>
    <mergeCell ref="F591:F592"/>
    <mergeCell ref="F593:F594"/>
    <mergeCell ref="F595:F596"/>
    <mergeCell ref="F597:F598"/>
    <mergeCell ref="F599:F600"/>
    <mergeCell ref="F601:F602"/>
    <mergeCell ref="F603:F604"/>
    <mergeCell ref="F605:F606"/>
    <mergeCell ref="F607:F608"/>
    <mergeCell ref="F609:F610"/>
    <mergeCell ref="F611:F612"/>
    <mergeCell ref="F613:F614"/>
    <mergeCell ref="F615:F616"/>
    <mergeCell ref="F617:F618"/>
    <mergeCell ref="F619:F620"/>
    <mergeCell ref="F621:F622"/>
    <mergeCell ref="F623:F624"/>
    <mergeCell ref="F625:F626"/>
    <mergeCell ref="F627:F628"/>
    <mergeCell ref="F629:F630"/>
    <mergeCell ref="F631:F632"/>
    <mergeCell ref="F633:F634"/>
    <mergeCell ref="F635:F636"/>
    <mergeCell ref="F637:F638"/>
    <mergeCell ref="F639:F640"/>
    <mergeCell ref="F641:F642"/>
    <mergeCell ref="F643:F644"/>
    <mergeCell ref="F645:F646"/>
    <mergeCell ref="F647:F648"/>
    <mergeCell ref="F649:F650"/>
    <mergeCell ref="F651:F652"/>
    <mergeCell ref="F653:F654"/>
    <mergeCell ref="F655:F656"/>
    <mergeCell ref="F657:F658"/>
    <mergeCell ref="F659:F660"/>
    <mergeCell ref="F661:F662"/>
    <mergeCell ref="F663:F664"/>
    <mergeCell ref="F665:F666"/>
    <mergeCell ref="F667:F668"/>
    <mergeCell ref="F669:F670"/>
    <mergeCell ref="F671:F672"/>
    <mergeCell ref="F673:F674"/>
    <mergeCell ref="F675:F676"/>
    <mergeCell ref="F677:F678"/>
    <mergeCell ref="F679:F680"/>
    <mergeCell ref="F681:F682"/>
    <mergeCell ref="F683:F684"/>
    <mergeCell ref="F685:F686"/>
    <mergeCell ref="F687:F688"/>
    <mergeCell ref="F689:F690"/>
    <mergeCell ref="F691:F692"/>
    <mergeCell ref="F693:F694"/>
    <mergeCell ref="F695:F696"/>
    <mergeCell ref="F697:F698"/>
    <mergeCell ref="F699:F700"/>
    <mergeCell ref="F701:F702"/>
    <mergeCell ref="F703:F704"/>
    <mergeCell ref="F705:F706"/>
    <mergeCell ref="F707:F708"/>
    <mergeCell ref="F709:F710"/>
    <mergeCell ref="F711:F712"/>
    <mergeCell ref="F713:F714"/>
    <mergeCell ref="F715:F716"/>
    <mergeCell ref="F717:F718"/>
    <mergeCell ref="F719:F720"/>
    <mergeCell ref="F721:F722"/>
    <mergeCell ref="F723:F724"/>
    <mergeCell ref="F725:F726"/>
    <mergeCell ref="F727:F728"/>
    <mergeCell ref="F729:F730"/>
    <mergeCell ref="F731:F732"/>
    <mergeCell ref="F733:F734"/>
    <mergeCell ref="F735:F736"/>
    <mergeCell ref="F737:F738"/>
    <mergeCell ref="F739:F740"/>
    <mergeCell ref="F741:F742"/>
    <mergeCell ref="F743:F744"/>
    <mergeCell ref="F745:F746"/>
    <mergeCell ref="F747:F748"/>
    <mergeCell ref="F749:F750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G37:G38"/>
    <mergeCell ref="G39:G40"/>
    <mergeCell ref="G41:G42"/>
    <mergeCell ref="G43:G44"/>
    <mergeCell ref="G45:G46"/>
    <mergeCell ref="G47:G48"/>
    <mergeCell ref="G49:G50"/>
    <mergeCell ref="G51:G52"/>
    <mergeCell ref="G53:G54"/>
    <mergeCell ref="G55:G56"/>
    <mergeCell ref="G57:G58"/>
    <mergeCell ref="G59:G60"/>
    <mergeCell ref="G61:G62"/>
    <mergeCell ref="G63:G64"/>
    <mergeCell ref="G65:G66"/>
    <mergeCell ref="G67:G68"/>
    <mergeCell ref="G69:G70"/>
    <mergeCell ref="G71:G72"/>
    <mergeCell ref="G73:G74"/>
    <mergeCell ref="G75:G76"/>
    <mergeCell ref="G77:G78"/>
    <mergeCell ref="G79:G80"/>
    <mergeCell ref="G81:G82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G103:G104"/>
    <mergeCell ref="G105:G106"/>
    <mergeCell ref="G107:G108"/>
    <mergeCell ref="G109:G110"/>
    <mergeCell ref="G111:G112"/>
    <mergeCell ref="G113:G114"/>
    <mergeCell ref="G115:G116"/>
    <mergeCell ref="G117:G118"/>
    <mergeCell ref="G119:G120"/>
    <mergeCell ref="G121:G122"/>
    <mergeCell ref="G123:G124"/>
    <mergeCell ref="G125:G126"/>
    <mergeCell ref="G127:G128"/>
    <mergeCell ref="G129:G130"/>
    <mergeCell ref="G131:G132"/>
    <mergeCell ref="G133:G134"/>
    <mergeCell ref="G135:G136"/>
    <mergeCell ref="G137:G138"/>
    <mergeCell ref="G139:G140"/>
    <mergeCell ref="G141:G142"/>
    <mergeCell ref="G143:G144"/>
    <mergeCell ref="G145:G146"/>
    <mergeCell ref="G147:G148"/>
    <mergeCell ref="G149:G150"/>
    <mergeCell ref="G151:G152"/>
    <mergeCell ref="G153:G154"/>
    <mergeCell ref="G155:G156"/>
    <mergeCell ref="G157:G158"/>
    <mergeCell ref="G159:G160"/>
    <mergeCell ref="G161:G162"/>
    <mergeCell ref="G163:G164"/>
    <mergeCell ref="G165:G166"/>
    <mergeCell ref="G167:G168"/>
    <mergeCell ref="G169:G170"/>
    <mergeCell ref="G171:G172"/>
    <mergeCell ref="G173:G174"/>
    <mergeCell ref="G175:G176"/>
    <mergeCell ref="G177:G178"/>
    <mergeCell ref="G179:G180"/>
    <mergeCell ref="G181:G182"/>
    <mergeCell ref="G183:G184"/>
    <mergeCell ref="G185:G186"/>
    <mergeCell ref="G187:G188"/>
    <mergeCell ref="G189:G190"/>
    <mergeCell ref="G191:G192"/>
    <mergeCell ref="G193:G194"/>
    <mergeCell ref="G195:G196"/>
    <mergeCell ref="G197:G198"/>
    <mergeCell ref="G199:G200"/>
    <mergeCell ref="G201:G202"/>
    <mergeCell ref="G203:G204"/>
    <mergeCell ref="G205:G206"/>
    <mergeCell ref="G207:G208"/>
    <mergeCell ref="G209:G210"/>
    <mergeCell ref="G211:G212"/>
    <mergeCell ref="G213:G214"/>
    <mergeCell ref="G215:G216"/>
    <mergeCell ref="G217:G218"/>
    <mergeCell ref="G219:G220"/>
    <mergeCell ref="G221:G222"/>
    <mergeCell ref="G223:G224"/>
    <mergeCell ref="G225:G226"/>
    <mergeCell ref="G227:G228"/>
    <mergeCell ref="G229:G230"/>
    <mergeCell ref="G231:G232"/>
    <mergeCell ref="G233:G234"/>
    <mergeCell ref="G235:G236"/>
    <mergeCell ref="G237:G238"/>
    <mergeCell ref="G239:G240"/>
    <mergeCell ref="G241:G242"/>
    <mergeCell ref="G243:G244"/>
    <mergeCell ref="G245:G246"/>
    <mergeCell ref="G247:G248"/>
    <mergeCell ref="G249:G250"/>
    <mergeCell ref="G251:G252"/>
    <mergeCell ref="G253:G254"/>
    <mergeCell ref="G255:G256"/>
    <mergeCell ref="G257:G258"/>
    <mergeCell ref="G259:G260"/>
    <mergeCell ref="G261:G262"/>
    <mergeCell ref="G263:G264"/>
    <mergeCell ref="G265:G266"/>
    <mergeCell ref="G267:G268"/>
    <mergeCell ref="G269:G270"/>
    <mergeCell ref="G271:G272"/>
    <mergeCell ref="G273:G274"/>
    <mergeCell ref="G275:G276"/>
    <mergeCell ref="G277:G278"/>
    <mergeCell ref="G279:G280"/>
    <mergeCell ref="G281:G282"/>
    <mergeCell ref="G283:G284"/>
    <mergeCell ref="G285:G286"/>
    <mergeCell ref="G287:G288"/>
    <mergeCell ref="G289:G290"/>
    <mergeCell ref="G291:G292"/>
    <mergeCell ref="G293:G294"/>
    <mergeCell ref="G295:G296"/>
    <mergeCell ref="G297:G298"/>
    <mergeCell ref="G299:G300"/>
    <mergeCell ref="G301:G302"/>
    <mergeCell ref="G303:G304"/>
    <mergeCell ref="G305:G306"/>
    <mergeCell ref="G307:G308"/>
    <mergeCell ref="G309:G310"/>
    <mergeCell ref="G311:G312"/>
    <mergeCell ref="G313:G314"/>
    <mergeCell ref="G315:G316"/>
    <mergeCell ref="G317:G318"/>
    <mergeCell ref="G319:G320"/>
    <mergeCell ref="G321:G322"/>
    <mergeCell ref="G323:G324"/>
    <mergeCell ref="G325:G326"/>
    <mergeCell ref="G327:G328"/>
    <mergeCell ref="G329:G330"/>
    <mergeCell ref="G331:G332"/>
    <mergeCell ref="G333:G334"/>
    <mergeCell ref="G335:G336"/>
    <mergeCell ref="G337:G338"/>
    <mergeCell ref="G339:G340"/>
    <mergeCell ref="G341:G342"/>
    <mergeCell ref="G343:G344"/>
    <mergeCell ref="G345:G346"/>
    <mergeCell ref="G347:G348"/>
    <mergeCell ref="G349:G350"/>
    <mergeCell ref="G351:G352"/>
    <mergeCell ref="G353:G354"/>
    <mergeCell ref="G355:G356"/>
    <mergeCell ref="G357:G358"/>
    <mergeCell ref="G359:G360"/>
    <mergeCell ref="G361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8"/>
    <mergeCell ref="G399:G400"/>
    <mergeCell ref="G401:G402"/>
    <mergeCell ref="G403:G404"/>
    <mergeCell ref="G405:G406"/>
    <mergeCell ref="G407:G408"/>
    <mergeCell ref="G409:G410"/>
    <mergeCell ref="G411:G412"/>
    <mergeCell ref="G413:G414"/>
    <mergeCell ref="G415:G416"/>
    <mergeCell ref="G417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37:G438"/>
    <mergeCell ref="G439:G440"/>
    <mergeCell ref="G441:G442"/>
    <mergeCell ref="G443:G444"/>
    <mergeCell ref="G445:G446"/>
    <mergeCell ref="G447:G448"/>
    <mergeCell ref="G449:G450"/>
    <mergeCell ref="G451:G452"/>
    <mergeCell ref="G453:G454"/>
    <mergeCell ref="G455:G456"/>
    <mergeCell ref="G457:G458"/>
    <mergeCell ref="G459:G460"/>
    <mergeCell ref="G461:G462"/>
    <mergeCell ref="G463:G464"/>
    <mergeCell ref="G465:G466"/>
    <mergeCell ref="G467:G468"/>
    <mergeCell ref="G469:G470"/>
    <mergeCell ref="G471:G472"/>
    <mergeCell ref="G473:G474"/>
    <mergeCell ref="G475:G476"/>
    <mergeCell ref="G477:G478"/>
    <mergeCell ref="G479:G480"/>
    <mergeCell ref="G481:G482"/>
    <mergeCell ref="G483:G484"/>
    <mergeCell ref="G485:G486"/>
    <mergeCell ref="G487:G488"/>
    <mergeCell ref="G489:G490"/>
    <mergeCell ref="G491:G492"/>
    <mergeCell ref="G493:G494"/>
    <mergeCell ref="G495:G496"/>
    <mergeCell ref="G497:G498"/>
    <mergeCell ref="G499:G500"/>
    <mergeCell ref="G501:G502"/>
    <mergeCell ref="G503:G504"/>
    <mergeCell ref="G505:G506"/>
    <mergeCell ref="G507:G508"/>
    <mergeCell ref="G509:G510"/>
    <mergeCell ref="G511:G512"/>
    <mergeCell ref="G513:G514"/>
    <mergeCell ref="G515:G516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  <mergeCell ref="G535:G536"/>
    <mergeCell ref="G537:G538"/>
    <mergeCell ref="G539:G540"/>
    <mergeCell ref="G541:G542"/>
    <mergeCell ref="G543:G544"/>
    <mergeCell ref="G545:G546"/>
    <mergeCell ref="G547:G548"/>
    <mergeCell ref="G549:G550"/>
    <mergeCell ref="G551:G552"/>
    <mergeCell ref="G553:G554"/>
    <mergeCell ref="G555:G556"/>
    <mergeCell ref="G557:G558"/>
    <mergeCell ref="G559:G560"/>
    <mergeCell ref="G561:G562"/>
    <mergeCell ref="G563:G564"/>
    <mergeCell ref="G565:G566"/>
    <mergeCell ref="G567:G568"/>
    <mergeCell ref="G569:G570"/>
    <mergeCell ref="G571:G572"/>
    <mergeCell ref="G573:G574"/>
    <mergeCell ref="G575:G576"/>
    <mergeCell ref="G577:G578"/>
    <mergeCell ref="G579:G580"/>
    <mergeCell ref="G581:G582"/>
    <mergeCell ref="G583:G584"/>
    <mergeCell ref="G585:G586"/>
    <mergeCell ref="G587:G588"/>
    <mergeCell ref="G589:G590"/>
    <mergeCell ref="G591:G592"/>
    <mergeCell ref="G593:G594"/>
    <mergeCell ref="G595:G596"/>
    <mergeCell ref="G597:G598"/>
    <mergeCell ref="G599:G600"/>
    <mergeCell ref="G601:G602"/>
    <mergeCell ref="G603:G604"/>
    <mergeCell ref="G605:G606"/>
    <mergeCell ref="G607:G608"/>
    <mergeCell ref="G609:G610"/>
    <mergeCell ref="G611:G612"/>
    <mergeCell ref="G613:G614"/>
    <mergeCell ref="G615:G616"/>
    <mergeCell ref="G617:G618"/>
    <mergeCell ref="G619:G620"/>
    <mergeCell ref="G621:G622"/>
    <mergeCell ref="G623:G624"/>
    <mergeCell ref="G625:G626"/>
    <mergeCell ref="G627:G628"/>
    <mergeCell ref="G629:G630"/>
    <mergeCell ref="G631:G632"/>
    <mergeCell ref="G633:G634"/>
    <mergeCell ref="G635:G636"/>
    <mergeCell ref="G637:G638"/>
    <mergeCell ref="G639:G640"/>
    <mergeCell ref="G641:G642"/>
    <mergeCell ref="G643:G644"/>
    <mergeCell ref="G645:G646"/>
    <mergeCell ref="G647:G648"/>
    <mergeCell ref="G649:G650"/>
    <mergeCell ref="G651:G652"/>
    <mergeCell ref="G653:G654"/>
    <mergeCell ref="G655:G656"/>
    <mergeCell ref="G657:G658"/>
    <mergeCell ref="G659:G660"/>
    <mergeCell ref="G661:G662"/>
    <mergeCell ref="G663:G664"/>
    <mergeCell ref="G665:G666"/>
    <mergeCell ref="G667:G668"/>
    <mergeCell ref="G669:G670"/>
    <mergeCell ref="G671:G672"/>
    <mergeCell ref="G673:G674"/>
    <mergeCell ref="G675:G676"/>
    <mergeCell ref="G677:G678"/>
    <mergeCell ref="G679:G680"/>
    <mergeCell ref="G681:G682"/>
    <mergeCell ref="G683:G684"/>
    <mergeCell ref="G685:G686"/>
    <mergeCell ref="G687:G688"/>
    <mergeCell ref="G689:G690"/>
    <mergeCell ref="G691:G692"/>
    <mergeCell ref="G693:G694"/>
    <mergeCell ref="G695:G696"/>
    <mergeCell ref="G697:G698"/>
    <mergeCell ref="G699:G700"/>
    <mergeCell ref="G701:G702"/>
    <mergeCell ref="G703:G704"/>
    <mergeCell ref="G705:G706"/>
    <mergeCell ref="G707:G708"/>
    <mergeCell ref="G709:G710"/>
    <mergeCell ref="G711:G712"/>
    <mergeCell ref="G713:G714"/>
    <mergeCell ref="G715:G716"/>
    <mergeCell ref="G717:G718"/>
    <mergeCell ref="G719:G720"/>
    <mergeCell ref="G721:G722"/>
    <mergeCell ref="G723:G724"/>
    <mergeCell ref="G725:G726"/>
    <mergeCell ref="G727:G728"/>
    <mergeCell ref="G729:G730"/>
    <mergeCell ref="G731:G732"/>
    <mergeCell ref="G733:G734"/>
    <mergeCell ref="G735:G736"/>
    <mergeCell ref="G737:G738"/>
    <mergeCell ref="G739:G740"/>
    <mergeCell ref="G741:G742"/>
    <mergeCell ref="G743:G744"/>
    <mergeCell ref="G745:G746"/>
    <mergeCell ref="G747:G748"/>
    <mergeCell ref="G749:G750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H39:H40"/>
    <mergeCell ref="H41:H42"/>
    <mergeCell ref="H43:H44"/>
    <mergeCell ref="H45:H46"/>
    <mergeCell ref="H47:H48"/>
    <mergeCell ref="H49:H50"/>
    <mergeCell ref="H51:H52"/>
    <mergeCell ref="H53:H54"/>
    <mergeCell ref="H55:H56"/>
    <mergeCell ref="H57:H58"/>
    <mergeCell ref="H59:H60"/>
    <mergeCell ref="H61:H62"/>
    <mergeCell ref="H63:H64"/>
    <mergeCell ref="H65:H66"/>
    <mergeCell ref="H67:H68"/>
    <mergeCell ref="H69:H70"/>
    <mergeCell ref="H71:H72"/>
    <mergeCell ref="H73:H74"/>
    <mergeCell ref="H75:H76"/>
    <mergeCell ref="H77:H78"/>
    <mergeCell ref="H79:H80"/>
    <mergeCell ref="H81:H82"/>
    <mergeCell ref="H83:H84"/>
    <mergeCell ref="H85:H86"/>
    <mergeCell ref="H87:H88"/>
    <mergeCell ref="H89:H90"/>
    <mergeCell ref="H91:H92"/>
    <mergeCell ref="H93:H94"/>
    <mergeCell ref="H95:H96"/>
    <mergeCell ref="H97:H98"/>
    <mergeCell ref="H99:H100"/>
    <mergeCell ref="H101:H102"/>
    <mergeCell ref="H103:H104"/>
    <mergeCell ref="H105:H106"/>
    <mergeCell ref="H107:H108"/>
    <mergeCell ref="H109:H110"/>
    <mergeCell ref="H111:H112"/>
    <mergeCell ref="H113:H114"/>
    <mergeCell ref="H115:H116"/>
    <mergeCell ref="H117:H118"/>
    <mergeCell ref="H119:H120"/>
    <mergeCell ref="H121:H122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H161:H162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85:H186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209:H210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33:H234"/>
    <mergeCell ref="H235:H236"/>
    <mergeCell ref="H237:H238"/>
    <mergeCell ref="H239:H240"/>
    <mergeCell ref="H241:H242"/>
    <mergeCell ref="H243:H244"/>
    <mergeCell ref="H245:H246"/>
    <mergeCell ref="H247:H248"/>
    <mergeCell ref="H249:H250"/>
    <mergeCell ref="H251:H252"/>
    <mergeCell ref="H253:H254"/>
    <mergeCell ref="H255:H256"/>
    <mergeCell ref="H257:H258"/>
    <mergeCell ref="H259:H260"/>
    <mergeCell ref="H261:H262"/>
    <mergeCell ref="H263:H264"/>
    <mergeCell ref="H265:H266"/>
    <mergeCell ref="H267:H268"/>
    <mergeCell ref="H269:H270"/>
    <mergeCell ref="H271:H272"/>
    <mergeCell ref="H273:H274"/>
    <mergeCell ref="H275:H276"/>
    <mergeCell ref="H277:H278"/>
    <mergeCell ref="H279:H280"/>
    <mergeCell ref="H281:H282"/>
    <mergeCell ref="H283:H284"/>
    <mergeCell ref="H285:H286"/>
    <mergeCell ref="H287:H288"/>
    <mergeCell ref="H289:H290"/>
    <mergeCell ref="H291:H292"/>
    <mergeCell ref="H293:H294"/>
    <mergeCell ref="H295:H296"/>
    <mergeCell ref="H297:H298"/>
    <mergeCell ref="H299:H300"/>
    <mergeCell ref="H301:H302"/>
    <mergeCell ref="H303:H304"/>
    <mergeCell ref="H305:H306"/>
    <mergeCell ref="H307:H308"/>
    <mergeCell ref="H309:H310"/>
    <mergeCell ref="H311:H312"/>
    <mergeCell ref="H313:H314"/>
    <mergeCell ref="H315:H316"/>
    <mergeCell ref="H317:H318"/>
    <mergeCell ref="H319:H320"/>
    <mergeCell ref="H321:H322"/>
    <mergeCell ref="H323:H324"/>
    <mergeCell ref="H325:H326"/>
    <mergeCell ref="H327:H328"/>
    <mergeCell ref="H329:H330"/>
    <mergeCell ref="H331:H332"/>
    <mergeCell ref="H333:H334"/>
    <mergeCell ref="H335:H336"/>
    <mergeCell ref="H337:H338"/>
    <mergeCell ref="H339:H340"/>
    <mergeCell ref="H341:H342"/>
    <mergeCell ref="H343:H344"/>
    <mergeCell ref="H345:H346"/>
    <mergeCell ref="H347:H348"/>
    <mergeCell ref="H349:H350"/>
    <mergeCell ref="H351:H352"/>
    <mergeCell ref="H353:H354"/>
    <mergeCell ref="H355:H356"/>
    <mergeCell ref="H357:H358"/>
    <mergeCell ref="H359:H360"/>
    <mergeCell ref="H361:H362"/>
    <mergeCell ref="H363:H364"/>
    <mergeCell ref="H365:H366"/>
    <mergeCell ref="H367:H368"/>
    <mergeCell ref="H369:H370"/>
    <mergeCell ref="H371:H372"/>
    <mergeCell ref="H373:H374"/>
    <mergeCell ref="H375:H376"/>
    <mergeCell ref="H377:H378"/>
    <mergeCell ref="H379:H380"/>
    <mergeCell ref="H381:H382"/>
    <mergeCell ref="H383:H384"/>
    <mergeCell ref="H385:H386"/>
    <mergeCell ref="H387:H388"/>
    <mergeCell ref="H389:H390"/>
    <mergeCell ref="H391:H392"/>
    <mergeCell ref="H393:H394"/>
    <mergeCell ref="H395:H396"/>
    <mergeCell ref="H397:H398"/>
    <mergeCell ref="H399:H400"/>
    <mergeCell ref="H401:H402"/>
    <mergeCell ref="H403:H404"/>
    <mergeCell ref="H405:H406"/>
    <mergeCell ref="H407:H408"/>
    <mergeCell ref="H409:H410"/>
    <mergeCell ref="H411:H412"/>
    <mergeCell ref="H413:H414"/>
    <mergeCell ref="H415:H416"/>
    <mergeCell ref="H417:H418"/>
    <mergeCell ref="H419:H420"/>
    <mergeCell ref="H421:H422"/>
    <mergeCell ref="H423:H424"/>
    <mergeCell ref="H425:H426"/>
    <mergeCell ref="H427:H428"/>
    <mergeCell ref="H429:H430"/>
    <mergeCell ref="H431:H432"/>
    <mergeCell ref="H433:H434"/>
    <mergeCell ref="H435:H436"/>
    <mergeCell ref="H437:H438"/>
    <mergeCell ref="H439:H440"/>
    <mergeCell ref="H441:H442"/>
    <mergeCell ref="H443:H444"/>
    <mergeCell ref="H445:H446"/>
    <mergeCell ref="H447:H448"/>
    <mergeCell ref="H449:H450"/>
    <mergeCell ref="H451:H452"/>
    <mergeCell ref="H453:H454"/>
    <mergeCell ref="H455:H456"/>
    <mergeCell ref="H457:H458"/>
    <mergeCell ref="H459:H460"/>
    <mergeCell ref="H461:H462"/>
    <mergeCell ref="H463:H464"/>
    <mergeCell ref="H465:H466"/>
    <mergeCell ref="H467:H468"/>
    <mergeCell ref="H469:H470"/>
    <mergeCell ref="H471:H472"/>
    <mergeCell ref="H473:H474"/>
    <mergeCell ref="H475:H476"/>
    <mergeCell ref="H477:H478"/>
    <mergeCell ref="H479:H480"/>
    <mergeCell ref="H481:H482"/>
    <mergeCell ref="H483:H484"/>
    <mergeCell ref="H485:H486"/>
    <mergeCell ref="H487:H488"/>
    <mergeCell ref="H489:H490"/>
    <mergeCell ref="H491:H492"/>
    <mergeCell ref="H493:H494"/>
    <mergeCell ref="H495:H496"/>
    <mergeCell ref="H497:H498"/>
    <mergeCell ref="H499:H500"/>
    <mergeCell ref="H501:H502"/>
    <mergeCell ref="H503:H504"/>
    <mergeCell ref="H505:H506"/>
    <mergeCell ref="H507:H508"/>
    <mergeCell ref="H509:H510"/>
    <mergeCell ref="H511:H512"/>
    <mergeCell ref="H513:H514"/>
    <mergeCell ref="H515:H516"/>
    <mergeCell ref="H517:H518"/>
    <mergeCell ref="H519:H520"/>
    <mergeCell ref="H521:H522"/>
    <mergeCell ref="H523:H524"/>
    <mergeCell ref="H525:H526"/>
    <mergeCell ref="H527:H528"/>
    <mergeCell ref="H529:H530"/>
    <mergeCell ref="H531:H532"/>
    <mergeCell ref="H533:H534"/>
    <mergeCell ref="H535:H536"/>
    <mergeCell ref="H537:H538"/>
    <mergeCell ref="H539:H540"/>
    <mergeCell ref="H541:H542"/>
    <mergeCell ref="H543:H544"/>
    <mergeCell ref="H545:H546"/>
    <mergeCell ref="H547:H548"/>
    <mergeCell ref="H549:H550"/>
    <mergeCell ref="H551:H552"/>
    <mergeCell ref="H553:H554"/>
    <mergeCell ref="H555:H556"/>
    <mergeCell ref="H557:H558"/>
    <mergeCell ref="H559:H560"/>
    <mergeCell ref="H561:H562"/>
    <mergeCell ref="H563:H564"/>
    <mergeCell ref="H565:H566"/>
    <mergeCell ref="H567:H568"/>
    <mergeCell ref="H569:H570"/>
    <mergeCell ref="H571:H572"/>
    <mergeCell ref="H573:H574"/>
    <mergeCell ref="H575:H576"/>
    <mergeCell ref="H577:H578"/>
    <mergeCell ref="H579:H580"/>
    <mergeCell ref="H581:H582"/>
    <mergeCell ref="H583:H584"/>
    <mergeCell ref="H585:H586"/>
    <mergeCell ref="H587:H588"/>
    <mergeCell ref="H589:H590"/>
    <mergeCell ref="H591:H592"/>
    <mergeCell ref="H593:H594"/>
    <mergeCell ref="H595:H596"/>
    <mergeCell ref="H597:H598"/>
    <mergeCell ref="H599:H600"/>
    <mergeCell ref="H601:H602"/>
    <mergeCell ref="H603:H604"/>
    <mergeCell ref="H605:H606"/>
    <mergeCell ref="H607:H608"/>
    <mergeCell ref="H609:H610"/>
    <mergeCell ref="H611:H612"/>
    <mergeCell ref="H613:H614"/>
    <mergeCell ref="H615:H616"/>
    <mergeCell ref="H617:H618"/>
    <mergeCell ref="H619:H620"/>
    <mergeCell ref="H621:H622"/>
    <mergeCell ref="H623:H624"/>
    <mergeCell ref="H625:H626"/>
    <mergeCell ref="H627:H628"/>
    <mergeCell ref="H629:H630"/>
    <mergeCell ref="H631:H632"/>
    <mergeCell ref="H633:H634"/>
    <mergeCell ref="H635:H636"/>
    <mergeCell ref="H637:H638"/>
    <mergeCell ref="H639:H640"/>
    <mergeCell ref="H641:H642"/>
    <mergeCell ref="H643:H644"/>
    <mergeCell ref="H645:H646"/>
    <mergeCell ref="H647:H648"/>
    <mergeCell ref="H649:H650"/>
    <mergeCell ref="H651:H652"/>
    <mergeCell ref="H653:H654"/>
    <mergeCell ref="H655:H656"/>
    <mergeCell ref="H657:H658"/>
    <mergeCell ref="H659:H660"/>
    <mergeCell ref="H661:H662"/>
    <mergeCell ref="H663:H664"/>
    <mergeCell ref="H665:H666"/>
    <mergeCell ref="H667:H668"/>
    <mergeCell ref="H669:H670"/>
    <mergeCell ref="H671:H672"/>
    <mergeCell ref="H673:H674"/>
    <mergeCell ref="H675:H676"/>
    <mergeCell ref="H677:H678"/>
    <mergeCell ref="H679:H680"/>
    <mergeCell ref="H681:H682"/>
    <mergeCell ref="H683:H684"/>
    <mergeCell ref="H685:H686"/>
    <mergeCell ref="H687:H688"/>
    <mergeCell ref="H689:H690"/>
    <mergeCell ref="H691:H692"/>
    <mergeCell ref="H697:H698"/>
    <mergeCell ref="H699:H700"/>
    <mergeCell ref="H701:H702"/>
    <mergeCell ref="H703:H704"/>
    <mergeCell ref="H705:H706"/>
    <mergeCell ref="H707:H708"/>
    <mergeCell ref="H709:H710"/>
    <mergeCell ref="H711:H712"/>
    <mergeCell ref="H713:H714"/>
    <mergeCell ref="H715:H716"/>
    <mergeCell ref="H717:H718"/>
    <mergeCell ref="H721:H722"/>
    <mergeCell ref="H723:H724"/>
    <mergeCell ref="H725:H726"/>
    <mergeCell ref="H727:H728"/>
    <mergeCell ref="H729:H730"/>
    <mergeCell ref="H731:H732"/>
    <mergeCell ref="H733:H734"/>
    <mergeCell ref="H735:H736"/>
    <mergeCell ref="H737:H738"/>
    <mergeCell ref="H739:H740"/>
    <mergeCell ref="H741:H742"/>
    <mergeCell ref="H743:H744"/>
    <mergeCell ref="H745:H746"/>
    <mergeCell ref="H747:H748"/>
    <mergeCell ref="H749:H750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I35:I36"/>
    <mergeCell ref="I37:I38"/>
    <mergeCell ref="I39:I40"/>
    <mergeCell ref="I41:I42"/>
    <mergeCell ref="I43:I44"/>
    <mergeCell ref="I45:I46"/>
    <mergeCell ref="I47:I48"/>
    <mergeCell ref="I49:I50"/>
    <mergeCell ref="I51:I52"/>
    <mergeCell ref="I53:I54"/>
    <mergeCell ref="I55:I56"/>
    <mergeCell ref="I57:I58"/>
    <mergeCell ref="I59:I60"/>
    <mergeCell ref="I61:I62"/>
    <mergeCell ref="I63:I64"/>
    <mergeCell ref="I65:I66"/>
    <mergeCell ref="I67:I68"/>
    <mergeCell ref="I69:I70"/>
    <mergeCell ref="I71:I72"/>
    <mergeCell ref="I73:I74"/>
    <mergeCell ref="I75:I76"/>
    <mergeCell ref="I77:I78"/>
    <mergeCell ref="I79:I80"/>
    <mergeCell ref="I81:I82"/>
    <mergeCell ref="I83:I84"/>
    <mergeCell ref="I85:I86"/>
    <mergeCell ref="I87:I88"/>
    <mergeCell ref="I89:I90"/>
    <mergeCell ref="I91:I92"/>
    <mergeCell ref="I93:I94"/>
    <mergeCell ref="I95:I96"/>
    <mergeCell ref="I97:I98"/>
    <mergeCell ref="I99:I100"/>
    <mergeCell ref="I101:I102"/>
    <mergeCell ref="I103:I104"/>
    <mergeCell ref="I105:I106"/>
    <mergeCell ref="I107:I108"/>
    <mergeCell ref="I109:I110"/>
    <mergeCell ref="I111:I112"/>
    <mergeCell ref="I113:I114"/>
    <mergeCell ref="I115:I116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135:I136"/>
    <mergeCell ref="I137:I138"/>
    <mergeCell ref="I139:I140"/>
    <mergeCell ref="I141:I142"/>
    <mergeCell ref="I143:I144"/>
    <mergeCell ref="I145:I146"/>
    <mergeCell ref="I147:I148"/>
    <mergeCell ref="I149:I150"/>
    <mergeCell ref="I151:I152"/>
    <mergeCell ref="I153:I154"/>
    <mergeCell ref="I155:I156"/>
    <mergeCell ref="I157:I158"/>
    <mergeCell ref="I159:I160"/>
    <mergeCell ref="I161:I162"/>
    <mergeCell ref="I163:I164"/>
    <mergeCell ref="I165:I166"/>
    <mergeCell ref="I167:I168"/>
    <mergeCell ref="I169:I170"/>
    <mergeCell ref="I171:I172"/>
    <mergeCell ref="I173:I174"/>
    <mergeCell ref="I175:I176"/>
    <mergeCell ref="I177:I178"/>
    <mergeCell ref="I179:I180"/>
    <mergeCell ref="I181:I182"/>
    <mergeCell ref="I183:I184"/>
    <mergeCell ref="I185:I186"/>
    <mergeCell ref="I187:I188"/>
    <mergeCell ref="I189:I190"/>
    <mergeCell ref="I191:I192"/>
    <mergeCell ref="I193:I194"/>
    <mergeCell ref="I195:I196"/>
    <mergeCell ref="I197:I198"/>
    <mergeCell ref="I199:I200"/>
    <mergeCell ref="I201:I202"/>
    <mergeCell ref="I203:I204"/>
    <mergeCell ref="I205:I206"/>
    <mergeCell ref="I207:I208"/>
    <mergeCell ref="I209:I210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83:I284"/>
    <mergeCell ref="I285:I286"/>
    <mergeCell ref="I287:I288"/>
    <mergeCell ref="I289:I290"/>
    <mergeCell ref="I291:I292"/>
    <mergeCell ref="I293:I294"/>
    <mergeCell ref="I295:I296"/>
    <mergeCell ref="I297:I298"/>
    <mergeCell ref="I299:I300"/>
    <mergeCell ref="I301:I302"/>
    <mergeCell ref="I303:I304"/>
    <mergeCell ref="I305:I306"/>
    <mergeCell ref="I307:I308"/>
    <mergeCell ref="I309:I310"/>
    <mergeCell ref="I311:I312"/>
    <mergeCell ref="I313:I314"/>
    <mergeCell ref="I315:I316"/>
    <mergeCell ref="I317:I318"/>
    <mergeCell ref="I319:I320"/>
    <mergeCell ref="I321:I322"/>
    <mergeCell ref="I323:I324"/>
    <mergeCell ref="I325:I326"/>
    <mergeCell ref="I327:I328"/>
    <mergeCell ref="I329:I330"/>
    <mergeCell ref="I331:I332"/>
    <mergeCell ref="I333:I334"/>
    <mergeCell ref="I335:I336"/>
    <mergeCell ref="I337:I338"/>
    <mergeCell ref="I339:I340"/>
    <mergeCell ref="I341:I342"/>
    <mergeCell ref="I343:I344"/>
    <mergeCell ref="I345:I346"/>
    <mergeCell ref="I347:I348"/>
    <mergeCell ref="I349:I350"/>
    <mergeCell ref="I351:I352"/>
    <mergeCell ref="I353:I354"/>
    <mergeCell ref="I355:I356"/>
    <mergeCell ref="I357:I358"/>
    <mergeCell ref="I359:I360"/>
    <mergeCell ref="I361:I362"/>
    <mergeCell ref="I363:I364"/>
    <mergeCell ref="I365:I366"/>
    <mergeCell ref="I367:I368"/>
    <mergeCell ref="I369:I370"/>
    <mergeCell ref="I371:I372"/>
    <mergeCell ref="I373:I374"/>
    <mergeCell ref="I375:I376"/>
    <mergeCell ref="I377:I378"/>
    <mergeCell ref="I379:I380"/>
    <mergeCell ref="I381:I382"/>
    <mergeCell ref="I383:I384"/>
    <mergeCell ref="I385:I386"/>
    <mergeCell ref="I387:I388"/>
    <mergeCell ref="I389:I390"/>
    <mergeCell ref="I391:I392"/>
    <mergeCell ref="I393:I394"/>
    <mergeCell ref="I395:I396"/>
    <mergeCell ref="I397:I398"/>
    <mergeCell ref="I399:I400"/>
    <mergeCell ref="I401:I402"/>
    <mergeCell ref="I403:I404"/>
    <mergeCell ref="I405:I406"/>
    <mergeCell ref="I407:I408"/>
    <mergeCell ref="I409:I410"/>
    <mergeCell ref="I411:I412"/>
    <mergeCell ref="I413:I414"/>
    <mergeCell ref="I415:I416"/>
    <mergeCell ref="I417:I418"/>
    <mergeCell ref="I419:I420"/>
    <mergeCell ref="I421:I422"/>
    <mergeCell ref="I423:I424"/>
    <mergeCell ref="I425:I426"/>
    <mergeCell ref="I427:I428"/>
    <mergeCell ref="I429:I430"/>
    <mergeCell ref="I431:I432"/>
    <mergeCell ref="I433:I434"/>
    <mergeCell ref="I435:I436"/>
    <mergeCell ref="I437:I438"/>
    <mergeCell ref="I439:I440"/>
    <mergeCell ref="I441:I442"/>
    <mergeCell ref="I443:I444"/>
    <mergeCell ref="I445:I446"/>
    <mergeCell ref="I447:I448"/>
    <mergeCell ref="I449:I450"/>
    <mergeCell ref="I451:I452"/>
    <mergeCell ref="I453:I454"/>
    <mergeCell ref="I455:I456"/>
    <mergeCell ref="I457:I458"/>
    <mergeCell ref="I459:I460"/>
    <mergeCell ref="I461:I462"/>
    <mergeCell ref="I463:I464"/>
    <mergeCell ref="I465:I466"/>
    <mergeCell ref="I467:I468"/>
    <mergeCell ref="I469:I470"/>
    <mergeCell ref="I471:I472"/>
    <mergeCell ref="I473:I474"/>
    <mergeCell ref="I475:I476"/>
    <mergeCell ref="I477:I478"/>
    <mergeCell ref="I479:I480"/>
    <mergeCell ref="I481:I482"/>
    <mergeCell ref="I483:I484"/>
    <mergeCell ref="I485:I486"/>
    <mergeCell ref="I487:I488"/>
    <mergeCell ref="I489:I490"/>
    <mergeCell ref="I491:I492"/>
    <mergeCell ref="I493:I494"/>
    <mergeCell ref="I495:I496"/>
    <mergeCell ref="I497:I498"/>
    <mergeCell ref="I499:I500"/>
    <mergeCell ref="I501:I502"/>
    <mergeCell ref="I503:I504"/>
    <mergeCell ref="I505:I506"/>
    <mergeCell ref="I507:I508"/>
    <mergeCell ref="I509:I510"/>
    <mergeCell ref="I511:I512"/>
    <mergeCell ref="I513:I514"/>
    <mergeCell ref="I515:I516"/>
    <mergeCell ref="I517:I518"/>
    <mergeCell ref="I519:I520"/>
    <mergeCell ref="I521:I522"/>
    <mergeCell ref="I523:I524"/>
    <mergeCell ref="I525:I526"/>
    <mergeCell ref="I527:I528"/>
    <mergeCell ref="I529:I530"/>
    <mergeCell ref="I531:I532"/>
    <mergeCell ref="I533:I534"/>
    <mergeCell ref="I535:I536"/>
    <mergeCell ref="I537:I538"/>
    <mergeCell ref="I539:I540"/>
    <mergeCell ref="I541:I542"/>
    <mergeCell ref="I543:I544"/>
    <mergeCell ref="I545:I546"/>
    <mergeCell ref="I547:I548"/>
    <mergeCell ref="I549:I550"/>
    <mergeCell ref="I551:I552"/>
    <mergeCell ref="I553:I554"/>
    <mergeCell ref="I555:I556"/>
    <mergeCell ref="I557:I558"/>
    <mergeCell ref="I559:I560"/>
    <mergeCell ref="I561:I562"/>
    <mergeCell ref="I563:I564"/>
    <mergeCell ref="I565:I566"/>
    <mergeCell ref="I567:I568"/>
    <mergeCell ref="I569:I570"/>
    <mergeCell ref="I571:I572"/>
    <mergeCell ref="I573:I574"/>
    <mergeCell ref="I575:I576"/>
    <mergeCell ref="I577:I578"/>
    <mergeCell ref="I579:I580"/>
    <mergeCell ref="I581:I582"/>
    <mergeCell ref="I583:I584"/>
    <mergeCell ref="I585:I586"/>
    <mergeCell ref="I587:I588"/>
    <mergeCell ref="I589:I590"/>
    <mergeCell ref="I591:I592"/>
    <mergeCell ref="I593:I594"/>
    <mergeCell ref="I595:I596"/>
    <mergeCell ref="I597:I598"/>
    <mergeCell ref="I599:I600"/>
    <mergeCell ref="I601:I602"/>
    <mergeCell ref="I603:I604"/>
    <mergeCell ref="I605:I606"/>
    <mergeCell ref="I607:I608"/>
    <mergeCell ref="I609:I610"/>
    <mergeCell ref="I611:I612"/>
    <mergeCell ref="I613:I614"/>
    <mergeCell ref="I615:I616"/>
    <mergeCell ref="I617:I618"/>
    <mergeCell ref="I619:I620"/>
    <mergeCell ref="I621:I622"/>
    <mergeCell ref="I623:I624"/>
    <mergeCell ref="I625:I626"/>
    <mergeCell ref="I627:I628"/>
    <mergeCell ref="I629:I630"/>
    <mergeCell ref="I631:I632"/>
    <mergeCell ref="I633:I634"/>
    <mergeCell ref="I635:I636"/>
    <mergeCell ref="I637:I638"/>
    <mergeCell ref="I639:I640"/>
    <mergeCell ref="I641:I642"/>
    <mergeCell ref="I643:I644"/>
    <mergeCell ref="I645:I646"/>
    <mergeCell ref="I647:I648"/>
    <mergeCell ref="I649:I650"/>
    <mergeCell ref="I651:I652"/>
    <mergeCell ref="I653:I654"/>
    <mergeCell ref="I655:I656"/>
    <mergeCell ref="I657:I658"/>
    <mergeCell ref="I659:I660"/>
    <mergeCell ref="I661:I662"/>
    <mergeCell ref="I663:I664"/>
    <mergeCell ref="I665:I666"/>
    <mergeCell ref="I667:I668"/>
    <mergeCell ref="I669:I670"/>
    <mergeCell ref="I671:I672"/>
    <mergeCell ref="I673:I674"/>
    <mergeCell ref="I675:I676"/>
    <mergeCell ref="I677:I678"/>
    <mergeCell ref="I679:I680"/>
    <mergeCell ref="I681:I682"/>
    <mergeCell ref="I683:I684"/>
    <mergeCell ref="I685:I686"/>
    <mergeCell ref="I687:I688"/>
    <mergeCell ref="I689:I690"/>
    <mergeCell ref="I691:I692"/>
    <mergeCell ref="I697:I698"/>
    <mergeCell ref="I699:I700"/>
    <mergeCell ref="I701:I702"/>
    <mergeCell ref="I703:I704"/>
    <mergeCell ref="I705:I706"/>
    <mergeCell ref="I707:I708"/>
    <mergeCell ref="I709:I710"/>
    <mergeCell ref="I711:I712"/>
    <mergeCell ref="I713:I714"/>
    <mergeCell ref="I715:I716"/>
    <mergeCell ref="I717:I718"/>
    <mergeCell ref="I721:I722"/>
    <mergeCell ref="I723:I724"/>
    <mergeCell ref="I725:I726"/>
    <mergeCell ref="I727:I728"/>
    <mergeCell ref="I729:I730"/>
    <mergeCell ref="I731:I732"/>
    <mergeCell ref="I733:I734"/>
    <mergeCell ref="I735:I736"/>
    <mergeCell ref="I737:I738"/>
    <mergeCell ref="I739:I740"/>
    <mergeCell ref="I741:I742"/>
    <mergeCell ref="I743:I744"/>
    <mergeCell ref="I745:I746"/>
    <mergeCell ref="I747:I748"/>
    <mergeCell ref="I749:I750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37:J38"/>
    <mergeCell ref="J39:J40"/>
    <mergeCell ref="J41:J42"/>
    <mergeCell ref="J43:J44"/>
    <mergeCell ref="J45:J46"/>
    <mergeCell ref="J47:J48"/>
    <mergeCell ref="J49:J50"/>
    <mergeCell ref="J51:J52"/>
    <mergeCell ref="J53:J54"/>
    <mergeCell ref="J55:J56"/>
    <mergeCell ref="J57:J58"/>
    <mergeCell ref="J59:J60"/>
    <mergeCell ref="J61:J62"/>
    <mergeCell ref="J63:J64"/>
    <mergeCell ref="J65:J66"/>
    <mergeCell ref="J67:J68"/>
    <mergeCell ref="J69:J70"/>
    <mergeCell ref="J71:J72"/>
    <mergeCell ref="J73:J74"/>
    <mergeCell ref="J75:J76"/>
    <mergeCell ref="J77:J78"/>
    <mergeCell ref="J79:J80"/>
    <mergeCell ref="J81:J82"/>
    <mergeCell ref="J83:J84"/>
    <mergeCell ref="J85:J86"/>
    <mergeCell ref="J87:J88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06"/>
    <mergeCell ref="J107:J108"/>
    <mergeCell ref="J109:J110"/>
    <mergeCell ref="J111:J112"/>
    <mergeCell ref="J113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47:J148"/>
    <mergeCell ref="J149:J150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69:J170"/>
    <mergeCell ref="J171:J172"/>
    <mergeCell ref="J173:J174"/>
    <mergeCell ref="J175:J176"/>
    <mergeCell ref="J177:J178"/>
    <mergeCell ref="J179:J180"/>
    <mergeCell ref="J181:J182"/>
    <mergeCell ref="J183:J184"/>
    <mergeCell ref="J185:J186"/>
    <mergeCell ref="J187:J188"/>
    <mergeCell ref="J189:J190"/>
    <mergeCell ref="J191:J192"/>
    <mergeCell ref="J193:J194"/>
    <mergeCell ref="J195:J196"/>
    <mergeCell ref="J197:J198"/>
    <mergeCell ref="J199:J200"/>
    <mergeCell ref="J201:J202"/>
    <mergeCell ref="J203:J204"/>
    <mergeCell ref="J205:J206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79:J280"/>
    <mergeCell ref="J281:J282"/>
    <mergeCell ref="J283:J284"/>
    <mergeCell ref="J285:J286"/>
    <mergeCell ref="J287:J288"/>
    <mergeCell ref="J289:J290"/>
    <mergeCell ref="J291:J292"/>
    <mergeCell ref="J293:J294"/>
    <mergeCell ref="J295:J296"/>
    <mergeCell ref="J297:J298"/>
    <mergeCell ref="J299:J300"/>
    <mergeCell ref="J301:J302"/>
    <mergeCell ref="J303:J304"/>
    <mergeCell ref="J305:J306"/>
    <mergeCell ref="J307:J308"/>
    <mergeCell ref="J309:J310"/>
    <mergeCell ref="J311:J312"/>
    <mergeCell ref="J313:J314"/>
    <mergeCell ref="J315:J316"/>
    <mergeCell ref="J317:J318"/>
    <mergeCell ref="J319:J320"/>
    <mergeCell ref="J321:J322"/>
    <mergeCell ref="J323:J324"/>
    <mergeCell ref="J325:J326"/>
    <mergeCell ref="J327:J328"/>
    <mergeCell ref="J329:J330"/>
    <mergeCell ref="J331:J332"/>
    <mergeCell ref="J333:J334"/>
    <mergeCell ref="J335:J336"/>
    <mergeCell ref="J337:J338"/>
    <mergeCell ref="J339:J340"/>
    <mergeCell ref="J341:J342"/>
    <mergeCell ref="J343:J344"/>
    <mergeCell ref="J345:J346"/>
    <mergeCell ref="J347:J348"/>
    <mergeCell ref="J349:J350"/>
    <mergeCell ref="J351:J352"/>
    <mergeCell ref="J353:J354"/>
    <mergeCell ref="J355:J356"/>
    <mergeCell ref="J357:J358"/>
    <mergeCell ref="J359:J360"/>
    <mergeCell ref="J361:J362"/>
    <mergeCell ref="J363:J364"/>
    <mergeCell ref="J365:J366"/>
    <mergeCell ref="J367:J368"/>
    <mergeCell ref="J369:J370"/>
    <mergeCell ref="J371:J372"/>
    <mergeCell ref="J373:J374"/>
    <mergeCell ref="J375:J376"/>
    <mergeCell ref="J377:J378"/>
    <mergeCell ref="J379:J380"/>
    <mergeCell ref="J381:J382"/>
    <mergeCell ref="J383:J384"/>
    <mergeCell ref="J385:J386"/>
    <mergeCell ref="J387:J388"/>
    <mergeCell ref="J389:J390"/>
    <mergeCell ref="J391:J392"/>
    <mergeCell ref="J393:J394"/>
    <mergeCell ref="J395:J396"/>
    <mergeCell ref="J397:J398"/>
    <mergeCell ref="J399:J400"/>
    <mergeCell ref="J401:J402"/>
    <mergeCell ref="J403:J404"/>
    <mergeCell ref="J405:J406"/>
    <mergeCell ref="J407:J408"/>
    <mergeCell ref="J409:J410"/>
    <mergeCell ref="J411:J412"/>
    <mergeCell ref="J413:J414"/>
    <mergeCell ref="J415:J416"/>
    <mergeCell ref="J417:J418"/>
    <mergeCell ref="J419:J420"/>
    <mergeCell ref="J421:J422"/>
    <mergeCell ref="J423:J424"/>
    <mergeCell ref="J425:J426"/>
    <mergeCell ref="J427:J428"/>
    <mergeCell ref="J429:J430"/>
    <mergeCell ref="J431:J432"/>
    <mergeCell ref="J433:J434"/>
    <mergeCell ref="J435:J436"/>
    <mergeCell ref="J437:J438"/>
    <mergeCell ref="J439:J440"/>
    <mergeCell ref="J441:J442"/>
    <mergeCell ref="J443:J444"/>
    <mergeCell ref="J445:J446"/>
    <mergeCell ref="J447:J448"/>
    <mergeCell ref="J449:J450"/>
    <mergeCell ref="J451:J452"/>
    <mergeCell ref="J453:J454"/>
    <mergeCell ref="J455:J456"/>
    <mergeCell ref="J457:J458"/>
    <mergeCell ref="J459:J460"/>
    <mergeCell ref="J461:J462"/>
    <mergeCell ref="J463:J464"/>
    <mergeCell ref="J465:J466"/>
    <mergeCell ref="J467:J468"/>
    <mergeCell ref="J469:J470"/>
    <mergeCell ref="J471:J472"/>
    <mergeCell ref="J473:J474"/>
    <mergeCell ref="J475:J476"/>
    <mergeCell ref="J477:J478"/>
    <mergeCell ref="J479:J480"/>
    <mergeCell ref="J481:J482"/>
    <mergeCell ref="J483:J484"/>
    <mergeCell ref="J485:J486"/>
    <mergeCell ref="J487:J488"/>
    <mergeCell ref="J489:J490"/>
    <mergeCell ref="J491:J492"/>
    <mergeCell ref="J493:J494"/>
    <mergeCell ref="J495:J496"/>
    <mergeCell ref="J497:J498"/>
    <mergeCell ref="J499:J500"/>
    <mergeCell ref="J501:J502"/>
    <mergeCell ref="J503:J504"/>
    <mergeCell ref="J505:J506"/>
    <mergeCell ref="J507:J508"/>
    <mergeCell ref="J509:J510"/>
    <mergeCell ref="J511:J512"/>
    <mergeCell ref="J513:J514"/>
    <mergeCell ref="J515:J516"/>
    <mergeCell ref="J517:J518"/>
    <mergeCell ref="J519:J520"/>
    <mergeCell ref="J521:J522"/>
    <mergeCell ref="J523:J524"/>
    <mergeCell ref="J525:J526"/>
    <mergeCell ref="J527:J528"/>
    <mergeCell ref="J529:J530"/>
    <mergeCell ref="J531:J532"/>
    <mergeCell ref="J533:J534"/>
    <mergeCell ref="J535:J536"/>
    <mergeCell ref="J537:J538"/>
    <mergeCell ref="J539:J540"/>
    <mergeCell ref="J541:J542"/>
    <mergeCell ref="J543:J544"/>
    <mergeCell ref="J545:J546"/>
    <mergeCell ref="J547:J548"/>
    <mergeCell ref="J549:J550"/>
    <mergeCell ref="J551:J552"/>
    <mergeCell ref="J553:J554"/>
    <mergeCell ref="J555:J556"/>
    <mergeCell ref="J557:J558"/>
    <mergeCell ref="J559:J560"/>
    <mergeCell ref="J561:J562"/>
    <mergeCell ref="J563:J564"/>
    <mergeCell ref="J565:J566"/>
    <mergeCell ref="J567:J568"/>
    <mergeCell ref="J569:J570"/>
    <mergeCell ref="J571:J572"/>
    <mergeCell ref="J573:J574"/>
    <mergeCell ref="J575:J576"/>
    <mergeCell ref="J577:J578"/>
    <mergeCell ref="J579:J580"/>
    <mergeCell ref="J581:J582"/>
    <mergeCell ref="J583:J584"/>
    <mergeCell ref="J585:J586"/>
    <mergeCell ref="J587:J588"/>
    <mergeCell ref="J589:J590"/>
    <mergeCell ref="J591:J592"/>
    <mergeCell ref="J593:J594"/>
    <mergeCell ref="J595:J596"/>
    <mergeCell ref="J597:J598"/>
    <mergeCell ref="J599:J600"/>
    <mergeCell ref="J601:J602"/>
    <mergeCell ref="J603:J604"/>
    <mergeCell ref="J605:J606"/>
    <mergeCell ref="J607:J608"/>
    <mergeCell ref="J609:J610"/>
    <mergeCell ref="J611:J612"/>
    <mergeCell ref="J613:J614"/>
    <mergeCell ref="J615:J616"/>
    <mergeCell ref="J617:J618"/>
    <mergeCell ref="J619:J620"/>
    <mergeCell ref="J621:J622"/>
    <mergeCell ref="J623:J624"/>
    <mergeCell ref="J625:J626"/>
    <mergeCell ref="J627:J628"/>
    <mergeCell ref="J629:J630"/>
    <mergeCell ref="J631:J632"/>
    <mergeCell ref="J633:J634"/>
    <mergeCell ref="J635:J636"/>
    <mergeCell ref="J637:J638"/>
    <mergeCell ref="J639:J640"/>
    <mergeCell ref="J641:J642"/>
    <mergeCell ref="J643:J644"/>
    <mergeCell ref="J645:J646"/>
    <mergeCell ref="J647:J648"/>
    <mergeCell ref="J649:J650"/>
    <mergeCell ref="J651:J652"/>
    <mergeCell ref="J653:J654"/>
    <mergeCell ref="J655:J656"/>
    <mergeCell ref="J657:J658"/>
    <mergeCell ref="J659:J660"/>
    <mergeCell ref="J661:J662"/>
    <mergeCell ref="J663:J664"/>
    <mergeCell ref="J665:J666"/>
    <mergeCell ref="J667:J668"/>
    <mergeCell ref="J669:J670"/>
    <mergeCell ref="J671:J672"/>
    <mergeCell ref="J673:J674"/>
    <mergeCell ref="J675:J676"/>
    <mergeCell ref="J677:J678"/>
    <mergeCell ref="J679:J680"/>
    <mergeCell ref="J681:J682"/>
    <mergeCell ref="J683:J684"/>
    <mergeCell ref="J685:J686"/>
    <mergeCell ref="J687:J688"/>
    <mergeCell ref="J689:J690"/>
    <mergeCell ref="J691:J692"/>
    <mergeCell ref="J693:J694"/>
    <mergeCell ref="J695:J696"/>
    <mergeCell ref="J697:J698"/>
    <mergeCell ref="J699:J700"/>
    <mergeCell ref="J701:J702"/>
    <mergeCell ref="J703:J704"/>
    <mergeCell ref="J705:J706"/>
    <mergeCell ref="J707:J708"/>
    <mergeCell ref="J709:J710"/>
    <mergeCell ref="J711:J712"/>
    <mergeCell ref="J713:J714"/>
    <mergeCell ref="J715:J716"/>
    <mergeCell ref="J717:J718"/>
    <mergeCell ref="J719:J720"/>
    <mergeCell ref="J721:J722"/>
    <mergeCell ref="J723:J724"/>
    <mergeCell ref="J725:J726"/>
    <mergeCell ref="J727:J728"/>
    <mergeCell ref="J729:J730"/>
    <mergeCell ref="J731:J732"/>
    <mergeCell ref="J733:J734"/>
    <mergeCell ref="J735:J736"/>
    <mergeCell ref="J737:J738"/>
    <mergeCell ref="J739:J740"/>
    <mergeCell ref="J741:J742"/>
    <mergeCell ref="J743:J744"/>
    <mergeCell ref="J745:J746"/>
    <mergeCell ref="J747:J748"/>
    <mergeCell ref="J749:J750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57:K58"/>
    <mergeCell ref="K59:K60"/>
    <mergeCell ref="K61:K62"/>
    <mergeCell ref="K63:K64"/>
    <mergeCell ref="K65:K66"/>
    <mergeCell ref="K67:K68"/>
    <mergeCell ref="K69:K70"/>
    <mergeCell ref="K71:K72"/>
    <mergeCell ref="K73:K74"/>
    <mergeCell ref="K75:K76"/>
    <mergeCell ref="K77:K78"/>
    <mergeCell ref="K79:K80"/>
    <mergeCell ref="K81:K82"/>
    <mergeCell ref="K83:K84"/>
    <mergeCell ref="K85:K86"/>
    <mergeCell ref="K87:K88"/>
    <mergeCell ref="K89:K90"/>
    <mergeCell ref="K91:K92"/>
    <mergeCell ref="K93:K94"/>
    <mergeCell ref="K95:K96"/>
    <mergeCell ref="K97:K98"/>
    <mergeCell ref="K99:K100"/>
    <mergeCell ref="K101:K102"/>
    <mergeCell ref="K103:K104"/>
    <mergeCell ref="K105:K106"/>
    <mergeCell ref="K107:K108"/>
    <mergeCell ref="K109:K110"/>
    <mergeCell ref="K111:K112"/>
    <mergeCell ref="K113:K114"/>
    <mergeCell ref="K115:K116"/>
    <mergeCell ref="K117:K118"/>
    <mergeCell ref="K119:K120"/>
    <mergeCell ref="K121:K122"/>
    <mergeCell ref="K123:K124"/>
    <mergeCell ref="K125:K126"/>
    <mergeCell ref="K127:K128"/>
    <mergeCell ref="K129:K130"/>
    <mergeCell ref="K131:K132"/>
    <mergeCell ref="K133:K134"/>
    <mergeCell ref="K135:K136"/>
    <mergeCell ref="K137:K138"/>
    <mergeCell ref="K139:K140"/>
    <mergeCell ref="K141:K142"/>
    <mergeCell ref="K143:K144"/>
    <mergeCell ref="K145:K146"/>
    <mergeCell ref="K147:K148"/>
    <mergeCell ref="K149:K150"/>
    <mergeCell ref="K151:K152"/>
    <mergeCell ref="K153:K154"/>
    <mergeCell ref="K155:K156"/>
    <mergeCell ref="K157:K158"/>
    <mergeCell ref="K159:K160"/>
    <mergeCell ref="K161:K162"/>
    <mergeCell ref="K163:K164"/>
    <mergeCell ref="K165:K166"/>
    <mergeCell ref="K167:K168"/>
    <mergeCell ref="K169:K170"/>
    <mergeCell ref="K171:K172"/>
    <mergeCell ref="K173:K174"/>
    <mergeCell ref="K175:K176"/>
    <mergeCell ref="K177:K178"/>
    <mergeCell ref="K179:K180"/>
    <mergeCell ref="K181:K182"/>
    <mergeCell ref="K183:K184"/>
    <mergeCell ref="K185:K186"/>
    <mergeCell ref="K187:K188"/>
    <mergeCell ref="K189:K190"/>
    <mergeCell ref="K191:K192"/>
    <mergeCell ref="K193:K194"/>
    <mergeCell ref="K195:K196"/>
    <mergeCell ref="K197:K198"/>
    <mergeCell ref="K199:K200"/>
    <mergeCell ref="K201:K202"/>
    <mergeCell ref="K203:K204"/>
    <mergeCell ref="K205:K206"/>
    <mergeCell ref="K207:K208"/>
    <mergeCell ref="K209:K210"/>
    <mergeCell ref="K211:K212"/>
    <mergeCell ref="K213:K214"/>
    <mergeCell ref="K215:K216"/>
    <mergeCell ref="K217:K218"/>
    <mergeCell ref="K219:K220"/>
    <mergeCell ref="K221:K222"/>
    <mergeCell ref="K223:K224"/>
    <mergeCell ref="K225:K226"/>
    <mergeCell ref="K227:K228"/>
    <mergeCell ref="K229:K230"/>
    <mergeCell ref="K231:K232"/>
    <mergeCell ref="K233:K234"/>
    <mergeCell ref="K235:K236"/>
    <mergeCell ref="K237:K238"/>
    <mergeCell ref="K239:K240"/>
    <mergeCell ref="K241:K242"/>
    <mergeCell ref="K243:K244"/>
    <mergeCell ref="K245:K246"/>
    <mergeCell ref="K247:K248"/>
    <mergeCell ref="K249:K250"/>
    <mergeCell ref="K251:K252"/>
    <mergeCell ref="K253:K254"/>
    <mergeCell ref="K255:K256"/>
    <mergeCell ref="K257:K258"/>
    <mergeCell ref="K259:K260"/>
    <mergeCell ref="K261:K262"/>
    <mergeCell ref="K263:K264"/>
    <mergeCell ref="K265:K266"/>
    <mergeCell ref="K267:K268"/>
    <mergeCell ref="K269:K270"/>
    <mergeCell ref="K271:K272"/>
    <mergeCell ref="K273:K274"/>
    <mergeCell ref="K275:K276"/>
    <mergeCell ref="K277:K278"/>
    <mergeCell ref="K279:K280"/>
    <mergeCell ref="K281:K282"/>
    <mergeCell ref="K283:K284"/>
    <mergeCell ref="K285:K286"/>
    <mergeCell ref="K287:K288"/>
    <mergeCell ref="K289:K290"/>
    <mergeCell ref="K291:K292"/>
    <mergeCell ref="K293:K294"/>
    <mergeCell ref="K295:K296"/>
    <mergeCell ref="K297:K298"/>
    <mergeCell ref="K299:K300"/>
    <mergeCell ref="K301:K302"/>
    <mergeCell ref="K303:K304"/>
    <mergeCell ref="K305:K306"/>
    <mergeCell ref="K307:K308"/>
    <mergeCell ref="K309:K310"/>
    <mergeCell ref="K311:K312"/>
    <mergeCell ref="K313:K314"/>
    <mergeCell ref="K315:K316"/>
    <mergeCell ref="K317:K318"/>
    <mergeCell ref="K319:K320"/>
    <mergeCell ref="K321:K322"/>
    <mergeCell ref="K323:K324"/>
    <mergeCell ref="K325:K326"/>
    <mergeCell ref="K327:K328"/>
    <mergeCell ref="K329:K330"/>
    <mergeCell ref="K331:K332"/>
    <mergeCell ref="K333:K334"/>
    <mergeCell ref="K335:K336"/>
    <mergeCell ref="K337:K338"/>
    <mergeCell ref="K339:K340"/>
    <mergeCell ref="K341:K342"/>
    <mergeCell ref="K343:K344"/>
    <mergeCell ref="K345:K346"/>
    <mergeCell ref="K347:K348"/>
    <mergeCell ref="K349:K350"/>
    <mergeCell ref="K351:K352"/>
    <mergeCell ref="K353:K354"/>
    <mergeCell ref="K355:K356"/>
    <mergeCell ref="K357:K358"/>
    <mergeCell ref="K359:K360"/>
    <mergeCell ref="K361:K362"/>
    <mergeCell ref="K363:K364"/>
    <mergeCell ref="K365:K366"/>
    <mergeCell ref="K367:K368"/>
    <mergeCell ref="K369:K370"/>
    <mergeCell ref="K371:K372"/>
    <mergeCell ref="K373:K374"/>
    <mergeCell ref="K375:K376"/>
    <mergeCell ref="K377:K378"/>
    <mergeCell ref="K379:K380"/>
    <mergeCell ref="K381:K382"/>
    <mergeCell ref="K383:K384"/>
    <mergeCell ref="K385:K386"/>
    <mergeCell ref="K387:K388"/>
    <mergeCell ref="K389:K390"/>
    <mergeCell ref="K391:K392"/>
    <mergeCell ref="K393:K394"/>
    <mergeCell ref="K395:K396"/>
    <mergeCell ref="K397:K398"/>
    <mergeCell ref="K399:K400"/>
    <mergeCell ref="K401:K402"/>
    <mergeCell ref="K403:K404"/>
    <mergeCell ref="K405:K406"/>
    <mergeCell ref="K407:K408"/>
    <mergeCell ref="K409:K410"/>
    <mergeCell ref="K411:K412"/>
    <mergeCell ref="K413:K414"/>
    <mergeCell ref="K415:K416"/>
    <mergeCell ref="K417:K418"/>
    <mergeCell ref="K419:K420"/>
    <mergeCell ref="K421:K422"/>
    <mergeCell ref="K423:K424"/>
    <mergeCell ref="K425:K426"/>
    <mergeCell ref="K427:K428"/>
    <mergeCell ref="K429:K430"/>
    <mergeCell ref="K431:K432"/>
    <mergeCell ref="K433:K434"/>
    <mergeCell ref="K435:K436"/>
    <mergeCell ref="K437:K438"/>
    <mergeCell ref="K439:K440"/>
    <mergeCell ref="K441:K442"/>
    <mergeCell ref="K443:K444"/>
    <mergeCell ref="K445:K446"/>
    <mergeCell ref="K447:K448"/>
    <mergeCell ref="K449:K450"/>
    <mergeCell ref="K451:K452"/>
    <mergeCell ref="K453:K454"/>
    <mergeCell ref="K455:K456"/>
    <mergeCell ref="K457:K458"/>
    <mergeCell ref="K459:K460"/>
    <mergeCell ref="K461:K462"/>
    <mergeCell ref="K463:K464"/>
    <mergeCell ref="K465:K466"/>
    <mergeCell ref="K467:K468"/>
    <mergeCell ref="K469:K470"/>
    <mergeCell ref="K471:K472"/>
    <mergeCell ref="K473:K474"/>
    <mergeCell ref="K475:K476"/>
    <mergeCell ref="K477:K478"/>
    <mergeCell ref="K479:K480"/>
    <mergeCell ref="K481:K482"/>
    <mergeCell ref="K483:K484"/>
    <mergeCell ref="K485:K486"/>
    <mergeCell ref="K487:K488"/>
    <mergeCell ref="K489:K490"/>
    <mergeCell ref="K491:K492"/>
    <mergeCell ref="K493:K494"/>
    <mergeCell ref="K495:K496"/>
    <mergeCell ref="K497:K498"/>
    <mergeCell ref="K499:K500"/>
    <mergeCell ref="K501:K502"/>
    <mergeCell ref="K503:K504"/>
    <mergeCell ref="K505:K506"/>
    <mergeCell ref="K507:K508"/>
    <mergeCell ref="K509:K510"/>
    <mergeCell ref="K511:K512"/>
    <mergeCell ref="K513:K514"/>
    <mergeCell ref="K515:K516"/>
    <mergeCell ref="K517:K518"/>
    <mergeCell ref="K519:K520"/>
    <mergeCell ref="K521:K522"/>
    <mergeCell ref="K523:K524"/>
    <mergeCell ref="K525:K526"/>
    <mergeCell ref="K527:K528"/>
    <mergeCell ref="K529:K530"/>
    <mergeCell ref="K531:K532"/>
    <mergeCell ref="K533:K534"/>
    <mergeCell ref="K535:K536"/>
    <mergeCell ref="K537:K538"/>
    <mergeCell ref="K539:K540"/>
    <mergeCell ref="K541:K542"/>
    <mergeCell ref="K543:K544"/>
    <mergeCell ref="K545:K546"/>
    <mergeCell ref="K547:K548"/>
    <mergeCell ref="K549:K550"/>
    <mergeCell ref="K551:K552"/>
    <mergeCell ref="K553:K554"/>
    <mergeCell ref="K555:K556"/>
    <mergeCell ref="K557:K558"/>
    <mergeCell ref="K559:K560"/>
    <mergeCell ref="K561:K562"/>
    <mergeCell ref="K563:K564"/>
    <mergeCell ref="K565:K566"/>
    <mergeCell ref="K567:K568"/>
    <mergeCell ref="K569:K570"/>
    <mergeCell ref="K571:K572"/>
    <mergeCell ref="K573:K574"/>
    <mergeCell ref="K575:K576"/>
    <mergeCell ref="K577:K578"/>
    <mergeCell ref="K579:K580"/>
    <mergeCell ref="K581:K582"/>
    <mergeCell ref="K583:K584"/>
    <mergeCell ref="K585:K586"/>
    <mergeCell ref="K587:K588"/>
    <mergeCell ref="K589:K590"/>
    <mergeCell ref="K591:K592"/>
    <mergeCell ref="K593:K594"/>
    <mergeCell ref="K595:K596"/>
    <mergeCell ref="K597:K598"/>
    <mergeCell ref="K599:K600"/>
    <mergeCell ref="K601:K602"/>
    <mergeCell ref="K603:K604"/>
    <mergeCell ref="K605:K606"/>
    <mergeCell ref="K607:K608"/>
    <mergeCell ref="K609:K610"/>
    <mergeCell ref="K611:K612"/>
    <mergeCell ref="K613:K614"/>
    <mergeCell ref="K615:K616"/>
    <mergeCell ref="K617:K618"/>
    <mergeCell ref="K619:K620"/>
    <mergeCell ref="K621:K622"/>
    <mergeCell ref="K623:K624"/>
    <mergeCell ref="K625:K626"/>
    <mergeCell ref="K627:K628"/>
    <mergeCell ref="K629:K630"/>
    <mergeCell ref="K631:K632"/>
    <mergeCell ref="K633:K634"/>
    <mergeCell ref="K635:K636"/>
    <mergeCell ref="K637:K638"/>
    <mergeCell ref="K639:K640"/>
    <mergeCell ref="K641:K642"/>
    <mergeCell ref="K643:K644"/>
    <mergeCell ref="K645:K646"/>
    <mergeCell ref="K647:K648"/>
    <mergeCell ref="K649:K650"/>
    <mergeCell ref="K651:K652"/>
    <mergeCell ref="K653:K654"/>
    <mergeCell ref="K655:K656"/>
    <mergeCell ref="K657:K658"/>
    <mergeCell ref="K659:K660"/>
    <mergeCell ref="K661:K662"/>
    <mergeCell ref="K663:K664"/>
    <mergeCell ref="K665:K666"/>
    <mergeCell ref="K667:K668"/>
    <mergeCell ref="K669:K670"/>
    <mergeCell ref="K671:K672"/>
    <mergeCell ref="K673:K674"/>
    <mergeCell ref="K675:K676"/>
    <mergeCell ref="K677:K678"/>
    <mergeCell ref="K679:K680"/>
    <mergeCell ref="K681:K682"/>
    <mergeCell ref="K683:K684"/>
    <mergeCell ref="K685:K686"/>
    <mergeCell ref="K687:K688"/>
    <mergeCell ref="K689:K690"/>
    <mergeCell ref="K691:K692"/>
    <mergeCell ref="K697:K698"/>
    <mergeCell ref="K699:K700"/>
    <mergeCell ref="K701:K702"/>
    <mergeCell ref="K703:K704"/>
    <mergeCell ref="K705:K706"/>
    <mergeCell ref="K707:K708"/>
    <mergeCell ref="K709:K710"/>
    <mergeCell ref="K711:K712"/>
    <mergeCell ref="K713:K714"/>
    <mergeCell ref="K715:K716"/>
    <mergeCell ref="K717:K718"/>
    <mergeCell ref="K721:K722"/>
    <mergeCell ref="K723:K724"/>
    <mergeCell ref="K725:K726"/>
    <mergeCell ref="K727:K728"/>
    <mergeCell ref="K729:K730"/>
    <mergeCell ref="K731:K732"/>
    <mergeCell ref="K733:K734"/>
    <mergeCell ref="K735:K736"/>
    <mergeCell ref="K737:K738"/>
    <mergeCell ref="K739:K740"/>
    <mergeCell ref="K741:K742"/>
    <mergeCell ref="K743:K744"/>
    <mergeCell ref="K745:K746"/>
    <mergeCell ref="K747:K748"/>
    <mergeCell ref="K749:K750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  <mergeCell ref="L53:L54"/>
    <mergeCell ref="L55:L56"/>
    <mergeCell ref="L57:L58"/>
    <mergeCell ref="L59:L60"/>
    <mergeCell ref="L61:L62"/>
    <mergeCell ref="L63:L64"/>
    <mergeCell ref="L65:L66"/>
    <mergeCell ref="L67:L68"/>
    <mergeCell ref="L69:L70"/>
    <mergeCell ref="L71:L72"/>
    <mergeCell ref="L73:L74"/>
    <mergeCell ref="L75:L76"/>
    <mergeCell ref="L77:L78"/>
    <mergeCell ref="L79:L80"/>
    <mergeCell ref="L81:L82"/>
    <mergeCell ref="L83:L84"/>
    <mergeCell ref="L85:L86"/>
    <mergeCell ref="L87:L88"/>
    <mergeCell ref="L89:L90"/>
    <mergeCell ref="L91:L92"/>
    <mergeCell ref="L93:L94"/>
    <mergeCell ref="L95:L96"/>
    <mergeCell ref="L97:L98"/>
    <mergeCell ref="L99:L100"/>
    <mergeCell ref="L101:L102"/>
    <mergeCell ref="L103:L104"/>
    <mergeCell ref="L105:L106"/>
    <mergeCell ref="L107:L108"/>
    <mergeCell ref="L109:L110"/>
    <mergeCell ref="L111:L112"/>
    <mergeCell ref="L113:L114"/>
    <mergeCell ref="L115:L116"/>
    <mergeCell ref="L117:L118"/>
    <mergeCell ref="L119:L120"/>
    <mergeCell ref="L121:L122"/>
    <mergeCell ref="L123:L124"/>
    <mergeCell ref="L125:L126"/>
    <mergeCell ref="L127:L128"/>
    <mergeCell ref="L129:L130"/>
    <mergeCell ref="L131:L132"/>
    <mergeCell ref="L133:L134"/>
    <mergeCell ref="L135:L136"/>
    <mergeCell ref="L137:L138"/>
    <mergeCell ref="L139:L140"/>
    <mergeCell ref="L141:L142"/>
    <mergeCell ref="L143:L144"/>
    <mergeCell ref="L145:L146"/>
    <mergeCell ref="L147:L148"/>
    <mergeCell ref="L149:L150"/>
    <mergeCell ref="L151:L152"/>
    <mergeCell ref="L153:L154"/>
    <mergeCell ref="L155:L156"/>
    <mergeCell ref="L157:L158"/>
    <mergeCell ref="L159:L160"/>
    <mergeCell ref="L161:L162"/>
    <mergeCell ref="L163:L164"/>
    <mergeCell ref="L165:L166"/>
    <mergeCell ref="L167:L168"/>
    <mergeCell ref="L169:L170"/>
    <mergeCell ref="L171:L172"/>
    <mergeCell ref="L173:L174"/>
    <mergeCell ref="L175:L176"/>
    <mergeCell ref="L177:L178"/>
    <mergeCell ref="L179:L180"/>
    <mergeCell ref="L181:L182"/>
    <mergeCell ref="L183:L184"/>
    <mergeCell ref="L185:L186"/>
    <mergeCell ref="L187:L188"/>
    <mergeCell ref="L189:L190"/>
    <mergeCell ref="L191:L192"/>
    <mergeCell ref="L193:L194"/>
    <mergeCell ref="L195:L196"/>
    <mergeCell ref="L197:L198"/>
    <mergeCell ref="L199:L200"/>
    <mergeCell ref="L201:L202"/>
    <mergeCell ref="L203:L204"/>
    <mergeCell ref="L205:L206"/>
    <mergeCell ref="L207:L208"/>
    <mergeCell ref="L209:L210"/>
    <mergeCell ref="L211:L212"/>
    <mergeCell ref="L213:L214"/>
    <mergeCell ref="L215:L216"/>
    <mergeCell ref="L217:L218"/>
    <mergeCell ref="L219:L220"/>
    <mergeCell ref="L221:L222"/>
    <mergeCell ref="L223:L224"/>
    <mergeCell ref="L225:L226"/>
    <mergeCell ref="L227:L228"/>
    <mergeCell ref="L229:L230"/>
    <mergeCell ref="L231:L232"/>
    <mergeCell ref="L233:L234"/>
    <mergeCell ref="L235:L236"/>
    <mergeCell ref="L237:L238"/>
    <mergeCell ref="L239:L240"/>
    <mergeCell ref="L241:L242"/>
    <mergeCell ref="L243:L244"/>
    <mergeCell ref="L245:L246"/>
    <mergeCell ref="L247:L248"/>
    <mergeCell ref="L249:L250"/>
    <mergeCell ref="L251:L252"/>
    <mergeCell ref="L253:L254"/>
    <mergeCell ref="L255:L256"/>
    <mergeCell ref="L257:L258"/>
    <mergeCell ref="L259:L260"/>
    <mergeCell ref="L261:L262"/>
    <mergeCell ref="L263:L264"/>
    <mergeCell ref="L265:L266"/>
    <mergeCell ref="L267:L268"/>
    <mergeCell ref="L269:L270"/>
    <mergeCell ref="L271:L272"/>
    <mergeCell ref="L273:L274"/>
    <mergeCell ref="L275:L276"/>
    <mergeCell ref="L277:L278"/>
    <mergeCell ref="L279:L280"/>
    <mergeCell ref="L281:L282"/>
    <mergeCell ref="L283:L284"/>
    <mergeCell ref="L285:L286"/>
    <mergeCell ref="L287:L288"/>
    <mergeCell ref="L289:L290"/>
    <mergeCell ref="L291:L292"/>
    <mergeCell ref="L293:L294"/>
    <mergeCell ref="L295:L296"/>
    <mergeCell ref="L297:L298"/>
    <mergeCell ref="L299:L300"/>
    <mergeCell ref="L301:L302"/>
    <mergeCell ref="L303:L304"/>
    <mergeCell ref="L305:L306"/>
    <mergeCell ref="L307:L308"/>
    <mergeCell ref="L309:L310"/>
    <mergeCell ref="L311:L312"/>
    <mergeCell ref="L313:L314"/>
    <mergeCell ref="L315:L316"/>
    <mergeCell ref="L317:L318"/>
    <mergeCell ref="L319:L320"/>
    <mergeCell ref="L321:L322"/>
    <mergeCell ref="L323:L324"/>
    <mergeCell ref="L325:L326"/>
    <mergeCell ref="L327:L328"/>
    <mergeCell ref="L329:L330"/>
    <mergeCell ref="L331:L332"/>
    <mergeCell ref="L333:L334"/>
    <mergeCell ref="L335:L336"/>
    <mergeCell ref="L337:L338"/>
    <mergeCell ref="L339:L340"/>
    <mergeCell ref="L341:L342"/>
    <mergeCell ref="L343:L344"/>
    <mergeCell ref="L345:L346"/>
    <mergeCell ref="L347:L348"/>
    <mergeCell ref="L349:L350"/>
    <mergeCell ref="L351:L352"/>
    <mergeCell ref="L353:L354"/>
    <mergeCell ref="L355:L356"/>
    <mergeCell ref="L357:L358"/>
    <mergeCell ref="L359:L360"/>
    <mergeCell ref="L361:L362"/>
    <mergeCell ref="L363:L364"/>
    <mergeCell ref="L365:L366"/>
    <mergeCell ref="L367:L368"/>
    <mergeCell ref="L369:L370"/>
    <mergeCell ref="L371:L372"/>
    <mergeCell ref="L373:L374"/>
    <mergeCell ref="L375:L376"/>
    <mergeCell ref="L377:L378"/>
    <mergeCell ref="L379:L380"/>
    <mergeCell ref="L381:L382"/>
    <mergeCell ref="L383:L384"/>
    <mergeCell ref="L385:L386"/>
    <mergeCell ref="L387:L388"/>
    <mergeCell ref="L389:L390"/>
    <mergeCell ref="L391:L392"/>
    <mergeCell ref="L393:L394"/>
    <mergeCell ref="L395:L396"/>
    <mergeCell ref="L397:L398"/>
    <mergeCell ref="L399:L400"/>
    <mergeCell ref="L401:L402"/>
    <mergeCell ref="L403:L404"/>
    <mergeCell ref="L405:L406"/>
    <mergeCell ref="L407:L408"/>
    <mergeCell ref="L409:L410"/>
    <mergeCell ref="L411:L412"/>
    <mergeCell ref="L413:L414"/>
    <mergeCell ref="L415:L416"/>
    <mergeCell ref="L417:L418"/>
    <mergeCell ref="L419:L420"/>
    <mergeCell ref="L421:L422"/>
    <mergeCell ref="L423:L424"/>
    <mergeCell ref="L425:L426"/>
    <mergeCell ref="L427:L428"/>
    <mergeCell ref="L429:L430"/>
    <mergeCell ref="L431:L432"/>
    <mergeCell ref="L433:L434"/>
    <mergeCell ref="L435:L436"/>
    <mergeCell ref="L437:L438"/>
    <mergeCell ref="L439:L440"/>
    <mergeCell ref="L441:L442"/>
    <mergeCell ref="L443:L444"/>
    <mergeCell ref="L445:L446"/>
    <mergeCell ref="L447:L448"/>
    <mergeCell ref="L449:L450"/>
    <mergeCell ref="L451:L452"/>
    <mergeCell ref="L453:L454"/>
    <mergeCell ref="L455:L456"/>
    <mergeCell ref="L457:L458"/>
    <mergeCell ref="L459:L460"/>
    <mergeCell ref="L461:L462"/>
    <mergeCell ref="L463:L464"/>
    <mergeCell ref="L465:L466"/>
    <mergeCell ref="L467:L468"/>
    <mergeCell ref="L469:L470"/>
    <mergeCell ref="L471:L472"/>
    <mergeCell ref="L473:L474"/>
    <mergeCell ref="L475:L476"/>
    <mergeCell ref="L477:L478"/>
    <mergeCell ref="L479:L480"/>
    <mergeCell ref="L481:L482"/>
    <mergeCell ref="L483:L484"/>
    <mergeCell ref="L485:L486"/>
    <mergeCell ref="L487:L488"/>
    <mergeCell ref="L489:L490"/>
    <mergeCell ref="L491:L492"/>
    <mergeCell ref="L493:L494"/>
    <mergeCell ref="L495:L496"/>
    <mergeCell ref="L497:L498"/>
    <mergeCell ref="L499:L500"/>
    <mergeCell ref="L501:L502"/>
    <mergeCell ref="L503:L504"/>
    <mergeCell ref="L505:L506"/>
    <mergeCell ref="L507:L508"/>
    <mergeCell ref="L509:L510"/>
    <mergeCell ref="L511:L512"/>
    <mergeCell ref="L513:L514"/>
    <mergeCell ref="L515:L516"/>
    <mergeCell ref="L517:L518"/>
    <mergeCell ref="L519:L520"/>
    <mergeCell ref="L521:L522"/>
    <mergeCell ref="L523:L524"/>
    <mergeCell ref="L525:L526"/>
    <mergeCell ref="L527:L528"/>
    <mergeCell ref="L529:L530"/>
    <mergeCell ref="L531:L532"/>
    <mergeCell ref="L533:L534"/>
    <mergeCell ref="L535:L536"/>
    <mergeCell ref="L537:L538"/>
    <mergeCell ref="L539:L540"/>
    <mergeCell ref="L541:L542"/>
    <mergeCell ref="L543:L544"/>
    <mergeCell ref="L545:L546"/>
    <mergeCell ref="L547:L548"/>
    <mergeCell ref="L549:L550"/>
    <mergeCell ref="L551:L552"/>
    <mergeCell ref="L553:L554"/>
    <mergeCell ref="L555:L556"/>
    <mergeCell ref="L557:L558"/>
    <mergeCell ref="L559:L560"/>
    <mergeCell ref="L561:L562"/>
    <mergeCell ref="L563:L564"/>
    <mergeCell ref="L565:L566"/>
    <mergeCell ref="L567:L568"/>
    <mergeCell ref="L569:L570"/>
    <mergeCell ref="L571:L572"/>
    <mergeCell ref="L573:L574"/>
    <mergeCell ref="L575:L576"/>
    <mergeCell ref="L577:L578"/>
    <mergeCell ref="L579:L580"/>
    <mergeCell ref="L581:L582"/>
    <mergeCell ref="L583:L584"/>
    <mergeCell ref="L585:L586"/>
    <mergeCell ref="L587:L588"/>
    <mergeCell ref="L589:L590"/>
    <mergeCell ref="L591:L592"/>
    <mergeCell ref="L593:L594"/>
    <mergeCell ref="L595:L596"/>
    <mergeCell ref="L597:L598"/>
    <mergeCell ref="L599:L600"/>
    <mergeCell ref="L601:L602"/>
    <mergeCell ref="L603:L604"/>
    <mergeCell ref="L605:L606"/>
    <mergeCell ref="L607:L608"/>
    <mergeCell ref="L609:L610"/>
    <mergeCell ref="L611:L612"/>
    <mergeCell ref="L613:L614"/>
    <mergeCell ref="L615:L616"/>
    <mergeCell ref="L617:L618"/>
    <mergeCell ref="L619:L620"/>
    <mergeCell ref="L621:L622"/>
    <mergeCell ref="L623:L624"/>
    <mergeCell ref="L625:L626"/>
    <mergeCell ref="L627:L628"/>
    <mergeCell ref="L629:L630"/>
    <mergeCell ref="L631:L632"/>
    <mergeCell ref="L633:L634"/>
    <mergeCell ref="L635:L636"/>
    <mergeCell ref="L637:L638"/>
    <mergeCell ref="L639:L640"/>
    <mergeCell ref="L641:L642"/>
    <mergeCell ref="L643:L644"/>
    <mergeCell ref="L645:L646"/>
    <mergeCell ref="L647:L648"/>
    <mergeCell ref="L649:L650"/>
    <mergeCell ref="L651:L652"/>
    <mergeCell ref="L653:L654"/>
    <mergeCell ref="L655:L656"/>
    <mergeCell ref="L657:L658"/>
    <mergeCell ref="L659:L660"/>
    <mergeCell ref="L661:L662"/>
    <mergeCell ref="L663:L664"/>
    <mergeCell ref="L665:L666"/>
    <mergeCell ref="L667:L668"/>
    <mergeCell ref="L669:L670"/>
    <mergeCell ref="L671:L672"/>
    <mergeCell ref="L673:L674"/>
    <mergeCell ref="L675:L676"/>
    <mergeCell ref="L677:L678"/>
    <mergeCell ref="L679:L680"/>
    <mergeCell ref="L681:L682"/>
    <mergeCell ref="L683:L684"/>
    <mergeCell ref="L685:L686"/>
    <mergeCell ref="L687:L688"/>
    <mergeCell ref="L689:L690"/>
    <mergeCell ref="L691:L692"/>
    <mergeCell ref="L697:L698"/>
    <mergeCell ref="L699:L700"/>
    <mergeCell ref="L701:L702"/>
    <mergeCell ref="L703:L704"/>
    <mergeCell ref="L705:L706"/>
    <mergeCell ref="L707:L708"/>
    <mergeCell ref="L709:L710"/>
    <mergeCell ref="L713:L714"/>
    <mergeCell ref="L715:L716"/>
    <mergeCell ref="L717:L718"/>
    <mergeCell ref="L723:L724"/>
    <mergeCell ref="L725:L726"/>
    <mergeCell ref="L727:L728"/>
    <mergeCell ref="L729:L730"/>
    <mergeCell ref="L731:L732"/>
    <mergeCell ref="L733:L734"/>
    <mergeCell ref="L735:L736"/>
    <mergeCell ref="L737:L738"/>
    <mergeCell ref="L739:L740"/>
    <mergeCell ref="L741:L742"/>
    <mergeCell ref="L743:L744"/>
    <mergeCell ref="L745:L746"/>
    <mergeCell ref="L747:L748"/>
    <mergeCell ref="L749:L750"/>
    <mergeCell ref="M737:M738"/>
    <mergeCell ref="M739:M740"/>
    <mergeCell ref="M741:M742"/>
    <mergeCell ref="M743:M744"/>
    <mergeCell ref="M745:M746"/>
    <mergeCell ref="M747:M748"/>
    <mergeCell ref="M749:M750"/>
    <mergeCell ref="N737:N738"/>
    <mergeCell ref="N739:N740"/>
    <mergeCell ref="N741:N742"/>
    <mergeCell ref="N743:N744"/>
    <mergeCell ref="N745:N746"/>
    <mergeCell ref="N747:N748"/>
    <mergeCell ref="N749:N750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O33:O34"/>
    <mergeCell ref="O35:O36"/>
    <mergeCell ref="O37:O38"/>
    <mergeCell ref="O39:O40"/>
    <mergeCell ref="O41:O42"/>
    <mergeCell ref="O43:O44"/>
    <mergeCell ref="O45:O46"/>
    <mergeCell ref="O47:O48"/>
    <mergeCell ref="O49:O50"/>
    <mergeCell ref="O51:O52"/>
    <mergeCell ref="O53:O54"/>
    <mergeCell ref="O55:O56"/>
    <mergeCell ref="O57:O58"/>
    <mergeCell ref="O59:O60"/>
    <mergeCell ref="O61:O62"/>
    <mergeCell ref="O63:O64"/>
    <mergeCell ref="O65:O66"/>
    <mergeCell ref="O67:O68"/>
    <mergeCell ref="O69:O70"/>
    <mergeCell ref="O71:O72"/>
    <mergeCell ref="O73:O74"/>
    <mergeCell ref="O75:O76"/>
    <mergeCell ref="O77:O78"/>
    <mergeCell ref="O79:O80"/>
    <mergeCell ref="O81:O82"/>
    <mergeCell ref="O83:O84"/>
    <mergeCell ref="O85:O86"/>
    <mergeCell ref="O87:O88"/>
    <mergeCell ref="O89:O90"/>
    <mergeCell ref="O91:O92"/>
    <mergeCell ref="O93:O94"/>
    <mergeCell ref="O95:O96"/>
    <mergeCell ref="O97:O98"/>
    <mergeCell ref="O99:O100"/>
    <mergeCell ref="O101:O102"/>
    <mergeCell ref="O103:O104"/>
    <mergeCell ref="O105:O106"/>
    <mergeCell ref="O107:O108"/>
    <mergeCell ref="O109:O110"/>
    <mergeCell ref="O111:O112"/>
    <mergeCell ref="O113:O114"/>
    <mergeCell ref="O115:O116"/>
    <mergeCell ref="O117:O118"/>
    <mergeCell ref="O119:O120"/>
    <mergeCell ref="O121:O122"/>
    <mergeCell ref="O123:O124"/>
    <mergeCell ref="O125:O126"/>
    <mergeCell ref="O127:O128"/>
    <mergeCell ref="O129:O130"/>
    <mergeCell ref="O131:O132"/>
    <mergeCell ref="O133:O134"/>
    <mergeCell ref="O135:O136"/>
    <mergeCell ref="O137:O138"/>
    <mergeCell ref="O139:O140"/>
    <mergeCell ref="O141:O142"/>
    <mergeCell ref="O143:O144"/>
    <mergeCell ref="O145:O146"/>
    <mergeCell ref="O147:O148"/>
    <mergeCell ref="O149:O150"/>
    <mergeCell ref="O151:O152"/>
    <mergeCell ref="O153:O154"/>
    <mergeCell ref="O155:O156"/>
    <mergeCell ref="O157:O158"/>
    <mergeCell ref="O159:O160"/>
    <mergeCell ref="O161:O162"/>
    <mergeCell ref="O163:O164"/>
    <mergeCell ref="O165:O166"/>
    <mergeCell ref="O167:O168"/>
    <mergeCell ref="O169:O170"/>
    <mergeCell ref="O171:O172"/>
    <mergeCell ref="O173:O174"/>
    <mergeCell ref="O175:O176"/>
    <mergeCell ref="O177:O178"/>
    <mergeCell ref="O179:O180"/>
    <mergeCell ref="O181:O182"/>
    <mergeCell ref="O183:O184"/>
    <mergeCell ref="O185:O186"/>
    <mergeCell ref="O187:O188"/>
    <mergeCell ref="O189:O190"/>
    <mergeCell ref="O191:O192"/>
    <mergeCell ref="O193:O194"/>
    <mergeCell ref="O195:O196"/>
    <mergeCell ref="O197:O198"/>
    <mergeCell ref="O199:O200"/>
    <mergeCell ref="O201:O202"/>
    <mergeCell ref="O203:O204"/>
    <mergeCell ref="O205:O206"/>
    <mergeCell ref="O207:O208"/>
    <mergeCell ref="O209:O210"/>
    <mergeCell ref="O211:O212"/>
    <mergeCell ref="O213:O214"/>
    <mergeCell ref="O215:O216"/>
    <mergeCell ref="O217:O218"/>
    <mergeCell ref="O219:O220"/>
    <mergeCell ref="O221:O222"/>
    <mergeCell ref="O223:O224"/>
    <mergeCell ref="O225:O226"/>
    <mergeCell ref="O227:O228"/>
    <mergeCell ref="O229:O230"/>
    <mergeCell ref="O231:O232"/>
    <mergeCell ref="O233:O234"/>
    <mergeCell ref="O235:O236"/>
    <mergeCell ref="O237:O238"/>
    <mergeCell ref="O239:O240"/>
    <mergeCell ref="O241:O242"/>
    <mergeCell ref="O243:O244"/>
    <mergeCell ref="O245:O246"/>
    <mergeCell ref="O247:O248"/>
    <mergeCell ref="O249:O250"/>
    <mergeCell ref="O251:O252"/>
    <mergeCell ref="O253:O254"/>
    <mergeCell ref="O255:O256"/>
    <mergeCell ref="O257:O258"/>
    <mergeCell ref="O259:O260"/>
    <mergeCell ref="O261:O262"/>
    <mergeCell ref="O263:O264"/>
    <mergeCell ref="O265:O266"/>
    <mergeCell ref="O267:O268"/>
    <mergeCell ref="O269:O270"/>
    <mergeCell ref="O271:O272"/>
    <mergeCell ref="O273:O274"/>
    <mergeCell ref="O275:O276"/>
    <mergeCell ref="O277:O278"/>
    <mergeCell ref="O279:O280"/>
    <mergeCell ref="O281:O282"/>
    <mergeCell ref="O283:O284"/>
    <mergeCell ref="O285:O286"/>
    <mergeCell ref="O287:O288"/>
    <mergeCell ref="O289:O290"/>
    <mergeCell ref="O291:O292"/>
    <mergeCell ref="O293:O294"/>
    <mergeCell ref="O295:O296"/>
    <mergeCell ref="O297:O298"/>
    <mergeCell ref="O299:O300"/>
    <mergeCell ref="O301:O302"/>
    <mergeCell ref="O303:O304"/>
    <mergeCell ref="O305:O306"/>
    <mergeCell ref="O307:O308"/>
    <mergeCell ref="O309:O310"/>
    <mergeCell ref="O311:O312"/>
    <mergeCell ref="O313:O314"/>
    <mergeCell ref="O315:O316"/>
    <mergeCell ref="O317:O318"/>
    <mergeCell ref="O319:O320"/>
    <mergeCell ref="O321:O322"/>
    <mergeCell ref="O323:O324"/>
    <mergeCell ref="O325:O326"/>
    <mergeCell ref="O327:O328"/>
    <mergeCell ref="O329:O330"/>
    <mergeCell ref="O331:O332"/>
    <mergeCell ref="O333:O334"/>
    <mergeCell ref="O335:O336"/>
    <mergeCell ref="O337:O338"/>
    <mergeCell ref="O339:O340"/>
    <mergeCell ref="O341:O342"/>
    <mergeCell ref="O343:O344"/>
    <mergeCell ref="O345:O346"/>
    <mergeCell ref="O347:O348"/>
    <mergeCell ref="O349:O350"/>
    <mergeCell ref="O351:O352"/>
    <mergeCell ref="O353:O354"/>
    <mergeCell ref="O355:O356"/>
    <mergeCell ref="O357:O358"/>
    <mergeCell ref="O359:O360"/>
    <mergeCell ref="O361:O362"/>
    <mergeCell ref="O363:O364"/>
    <mergeCell ref="O365:O366"/>
    <mergeCell ref="O367:O368"/>
    <mergeCell ref="O369:O370"/>
    <mergeCell ref="O371:O372"/>
    <mergeCell ref="O373:O374"/>
    <mergeCell ref="O375:O376"/>
    <mergeCell ref="O377:O378"/>
    <mergeCell ref="O379:O380"/>
    <mergeCell ref="O381:O382"/>
    <mergeCell ref="O383:O384"/>
    <mergeCell ref="O385:O386"/>
    <mergeCell ref="O387:O388"/>
    <mergeCell ref="O389:O390"/>
    <mergeCell ref="O391:O392"/>
    <mergeCell ref="O393:O394"/>
    <mergeCell ref="O395:O396"/>
    <mergeCell ref="O397:O398"/>
    <mergeCell ref="O399:O400"/>
    <mergeCell ref="O401:O402"/>
    <mergeCell ref="O403:O404"/>
    <mergeCell ref="O405:O406"/>
    <mergeCell ref="O407:O408"/>
    <mergeCell ref="O409:O410"/>
    <mergeCell ref="O411:O412"/>
    <mergeCell ref="O413:O414"/>
    <mergeCell ref="O415:O416"/>
    <mergeCell ref="O417:O418"/>
    <mergeCell ref="O419:O420"/>
    <mergeCell ref="O421:O422"/>
    <mergeCell ref="O423:O424"/>
    <mergeCell ref="O425:O426"/>
    <mergeCell ref="O427:O428"/>
    <mergeCell ref="O429:O430"/>
    <mergeCell ref="O431:O432"/>
    <mergeCell ref="O433:O434"/>
    <mergeCell ref="O435:O436"/>
    <mergeCell ref="O437:O438"/>
    <mergeCell ref="O439:O440"/>
    <mergeCell ref="O441:O442"/>
    <mergeCell ref="O443:O444"/>
    <mergeCell ref="O445:O446"/>
    <mergeCell ref="O447:O448"/>
    <mergeCell ref="O449:O450"/>
    <mergeCell ref="O451:O452"/>
    <mergeCell ref="O453:O454"/>
    <mergeCell ref="O455:O456"/>
    <mergeCell ref="O457:O458"/>
    <mergeCell ref="O459:O460"/>
    <mergeCell ref="O461:O462"/>
    <mergeCell ref="O463:O464"/>
    <mergeCell ref="O465:O466"/>
    <mergeCell ref="O467:O468"/>
    <mergeCell ref="O469:O470"/>
    <mergeCell ref="O471:O472"/>
    <mergeCell ref="O473:O474"/>
    <mergeCell ref="O475:O476"/>
    <mergeCell ref="O477:O478"/>
    <mergeCell ref="O479:O480"/>
    <mergeCell ref="O481:O482"/>
    <mergeCell ref="O483:O484"/>
    <mergeCell ref="O485:O486"/>
    <mergeCell ref="O487:O488"/>
    <mergeCell ref="O489:O490"/>
    <mergeCell ref="O491:O492"/>
    <mergeCell ref="O493:O494"/>
    <mergeCell ref="O495:O496"/>
    <mergeCell ref="O497:O498"/>
    <mergeCell ref="O499:O500"/>
    <mergeCell ref="O501:O502"/>
    <mergeCell ref="O503:O504"/>
    <mergeCell ref="O505:O506"/>
    <mergeCell ref="O507:O508"/>
    <mergeCell ref="O509:O510"/>
    <mergeCell ref="O511:O512"/>
    <mergeCell ref="O513:O514"/>
    <mergeCell ref="O515:O516"/>
    <mergeCell ref="O517:O518"/>
    <mergeCell ref="O519:O520"/>
    <mergeCell ref="O521:O522"/>
    <mergeCell ref="O523:O524"/>
    <mergeCell ref="O525:O526"/>
    <mergeCell ref="O527:O528"/>
    <mergeCell ref="O529:O530"/>
    <mergeCell ref="O531:O532"/>
    <mergeCell ref="O533:O534"/>
    <mergeCell ref="O535:O536"/>
    <mergeCell ref="O537:O538"/>
    <mergeCell ref="O539:O540"/>
    <mergeCell ref="O541:O542"/>
    <mergeCell ref="O543:O544"/>
    <mergeCell ref="O545:O546"/>
    <mergeCell ref="O547:O548"/>
    <mergeCell ref="O549:O550"/>
    <mergeCell ref="O551:O552"/>
    <mergeCell ref="O553:O554"/>
    <mergeCell ref="O555:O556"/>
    <mergeCell ref="O557:O558"/>
    <mergeCell ref="O559:O560"/>
    <mergeCell ref="O561:O562"/>
    <mergeCell ref="O563:O564"/>
    <mergeCell ref="O565:O566"/>
    <mergeCell ref="O567:O568"/>
    <mergeCell ref="O569:O570"/>
    <mergeCell ref="O571:O572"/>
    <mergeCell ref="O573:O574"/>
    <mergeCell ref="O575:O576"/>
    <mergeCell ref="O577:O578"/>
    <mergeCell ref="O579:O580"/>
    <mergeCell ref="O581:O582"/>
    <mergeCell ref="O583:O584"/>
    <mergeCell ref="O585:O586"/>
    <mergeCell ref="O587:O588"/>
    <mergeCell ref="O589:O590"/>
    <mergeCell ref="O591:O592"/>
    <mergeCell ref="O593:O594"/>
    <mergeCell ref="O595:O596"/>
    <mergeCell ref="O597:O598"/>
    <mergeCell ref="O599:O600"/>
    <mergeCell ref="O601:O602"/>
    <mergeCell ref="O603:O604"/>
    <mergeCell ref="O605:O606"/>
    <mergeCell ref="O607:O608"/>
    <mergeCell ref="O609:O610"/>
    <mergeCell ref="O611:O612"/>
    <mergeCell ref="O613:O614"/>
    <mergeCell ref="O615:O616"/>
    <mergeCell ref="O617:O618"/>
    <mergeCell ref="O619:O620"/>
    <mergeCell ref="O621:O622"/>
    <mergeCell ref="O623:O624"/>
    <mergeCell ref="O625:O626"/>
    <mergeCell ref="O627:O628"/>
    <mergeCell ref="O629:O630"/>
    <mergeCell ref="O631:O632"/>
    <mergeCell ref="O633:O634"/>
    <mergeCell ref="O635:O636"/>
    <mergeCell ref="O637:O638"/>
    <mergeCell ref="O639:O640"/>
    <mergeCell ref="O641:O642"/>
    <mergeCell ref="O643:O644"/>
    <mergeCell ref="O645:O646"/>
    <mergeCell ref="O647:O648"/>
    <mergeCell ref="O649:O650"/>
    <mergeCell ref="O651:O652"/>
    <mergeCell ref="O653:O654"/>
    <mergeCell ref="O655:O656"/>
    <mergeCell ref="O657:O658"/>
    <mergeCell ref="O659:O660"/>
    <mergeCell ref="O661:O662"/>
    <mergeCell ref="O663:O664"/>
    <mergeCell ref="O665:O666"/>
    <mergeCell ref="O667:O668"/>
    <mergeCell ref="O669:O670"/>
    <mergeCell ref="O671:O672"/>
    <mergeCell ref="O673:O674"/>
    <mergeCell ref="O675:O676"/>
    <mergeCell ref="O677:O678"/>
    <mergeCell ref="O679:O680"/>
    <mergeCell ref="O681:O682"/>
    <mergeCell ref="O683:O684"/>
    <mergeCell ref="O685:O686"/>
    <mergeCell ref="O687:O688"/>
    <mergeCell ref="O689:O690"/>
    <mergeCell ref="O691:O692"/>
    <mergeCell ref="O693:O694"/>
    <mergeCell ref="O695:O696"/>
    <mergeCell ref="O697:O698"/>
    <mergeCell ref="O699:O700"/>
    <mergeCell ref="O701:O702"/>
    <mergeCell ref="O703:O704"/>
    <mergeCell ref="O705:O706"/>
    <mergeCell ref="O707:O708"/>
    <mergeCell ref="O709:O710"/>
    <mergeCell ref="O711:O712"/>
    <mergeCell ref="O713:O714"/>
    <mergeCell ref="O715:O716"/>
    <mergeCell ref="O717:O718"/>
    <mergeCell ref="O719:O720"/>
    <mergeCell ref="O721:O722"/>
    <mergeCell ref="O735:O736"/>
    <mergeCell ref="O737:O738"/>
    <mergeCell ref="O739:O740"/>
    <mergeCell ref="O741:O742"/>
    <mergeCell ref="O743:O744"/>
    <mergeCell ref="O745:O746"/>
    <mergeCell ref="O747:O748"/>
    <mergeCell ref="O749:O750"/>
    <mergeCell ref="M3:N4"/>
  </mergeCells>
  <conditionalFormatting sqref="G749 G737 G741 H701:L702 J663 J675 I5:L660 G5:H5 G7:H7 G9:H9 G11:H11 G13:H13 G15:H15 G17:H17 G19:H19 G21:H21 G23:H23 G25:H25 G27:H27 G29:H29 G31:H31 G33:H33 G35:H35 G37:H37 G39:H39 G41:H41 G43:H43 G45:H45 G47:H47 G49:H49 G51:H51 G53:H53 G55:H55 G57:H57 G59:H59 G61:H61 G63:H63 G65:H65 G67:H67 G69:H69 G71:H71 G73:H73 G75:H75 G77:H77 G79:H79 G81:H81 G83:H83 G85:H85 G87:H87 G89:H89 G91:H91 G93:H93 G95:H95 G97:H97 G99:H99 G101:H101 G103:H103 G105:H105 G107:H107 G109:H109 G111:H111 G113:H113 G115:H115 G117:H117 G119:H119 G121:H121 G123:H123 G125:H125 G127:H127 G129:H129 G131:H131 G133:H133 G135:H135 G137:H137 G139:H139 G141:H141 G143:H143 G145:H145 G147:H147 G149:H149 G151:H151 G153:H153 G155:H155 G157:H157 G159:H159 G161:H161 G163:H163 G165:H165 G167:H167 G169:H169 G171:H171 G173:H173 G175:H175 G177:H177 G179:H179 G181:H181 G183:H183 G185:H185 G187:H187 G189:H189 G191:H191 G193:H193 G195:H195 G197:H197 G199:H199 G201:H201 G203:H203 G205:H205 G207:H207 G209:H209 G211:H211 G213:H213 G215:H215 G217:H217 G219:H219 G221:H221 G223:H223 G225:H225 G227:H227 G229:H229 G231:H231 G233:H233 G235:H235 G237:H237 G239:H239 G241:H241 G243:H243 G245:H245 G247:H247 G249:H249 G251:H251 G253:H253 G255:H255 G257:H257 G259:H259 G261:H261 G263:H263 G265:H265 G267:H267 G269:H269 G271:H271 G273:H273 G275:H275 G277:H277 G279:H279 G281:H281 G283:H283 G285:H285 G287:H287 G289:H289 G291:H291 G293:H293 G295:H295 G297:H297 G299:H299 G301:H301 G303:H303 G305:H305 G307:H307 G309:H309 G311:H311 G313:H313 G315:H315 G317:H317 G319:H319 G321:H321 G323:H323 G325:H325 G327:H327 G329:H329 G331:H331 G333:H333 G335:H335 G337:H337 G339:H339 G341:H341 G343:H343 G345:H345 G347:H347 G349:H349 G351:H351 G353:H353 G355:H355 G357:H357 G359:H359 G361:H361 G363:H363 G365:H365 G367:H367 G369:H369 G371:H371 G373:H373 G375:H375 G377:H377 G379:H379 G381:H381 G383:H383 G385:H385 G387:H387 G389:H389 G391:H391 G393:H393 G395:H395 G397:H397 G399:H399 G401:H401 G403:H403 G405:H405 G407:H407 G409:H409 G411:H411 G413:H413 G415:H415 G417:H417 G419:H419 G421:H421 G423:H423 G425:H425 G427:H427 G429:H429 G431:H431 G433:H433 G435:H435 G437:H437 G439:H439 G441:H441 G443:H443 G445:H445 G447:H447 G449:H449 G451:H451 G453:H453 G455:H455 G457:H457 G459:H459 G461:H461 G463:H463 G465:H465 G467:H467 G469:H469 G471:H471 G473:H473 G475:H475 G477:H477 G479:H479 G481:H481 G483:H483 G485:H485 G487:H487 G489:H489 G491:H491 G493:H493 G495:H495 G497:H497 G499:H499 G501:H501 G509:H509 G511:H511 G513:H513 G515:H515 G517:H517 G519:H519 G521:H521 G523:H523 G525:H525 G527:H527 G529:H529 G531:H531 G533:H533 G535:H535 G537:H537 G539:H539 G541:H541 G543:H543 G545:H545 G547:H547 G549:H549 G551:H551 G553:H553 G555:H555 G557:H557 G559:H559 G561:H561 G563:H563 G565:H565 G567:H567 G569:H569 G571:H571 G573:H573 G575:H575 G577:H577 G579:H579 G581:H581 G583:H583 G585:H585 G587:H587 G589:H589 G591:H591 G593:H593 G595:H595 G597:H597 G599:H599 G601:H601 G603:H603 G605:H605 G607:H607 G609:H609 G611:H611 G613:H613 G615:H615 G617:H617 G619:H619 G621:H621 G623:H623 G625:H625 G627:H627 G629:H629 G631:H631 G633:H633 G635:H635 G637:H637 G639:H639 G641:H641 G643:H643 G645:H645 G647:H647 G649:H649 G651:H651 G653:H653 G655:H655 G657:H657 G659:H659 G661:H661 G663 G665:H665 G667:H667 G669 G671 G673 G675 G677 G679 G681 G683 G685 G687 G689 G691 G693 G695 G697 G699 G701 G703:H703 F705:G705 G707 G709 G711 G713 G715 G717 G719 G721 G723 G725 G727 G729 G731 G733 G735 G503:H503 G505:H505 G507:H507 H663:I664 K661:L664 I665:L668 H673:I680 K669:L680 J677 J673 H681:L682 G739 G743 G747 G745 H735:I750 K737:N750 J749 J739 J741 J737 L729 J725 L733 L731 K703:L723 I661:I662 J661 H669:I670 J669 H671:J672 J679 J695 K683:L700 J699 J697 J693 J691 J689 J687 J685 J683 H683:I700 I703:I704 H705:I723 J703 J707 J705 J711 J709 J713 J735 K725:K726 K735:L736 H725:I726 J717 J715 J719 J721 I727 I729 I731 I733 L725 L727 J745 J747 J743">
    <cfRule type="cellIs" dxfId="0" priority="1" stopIfTrue="1" operator="equal">
      <formula>0</formula>
    </cfRule>
  </conditionalFormatting>
  <printOptions horizontalCentered="1" verticalCentered="1"/>
  <pageMargins left="0.904166666666667" right="1.0625" top="0.865277777777778" bottom="0.865277777777778" header="0.313888888888889" footer="0.313888888888889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2017-04-07T08:05:00Z</dcterms:created>
  <cp:lastPrinted>2021-03-27T00:32:00Z</cp:lastPrinted>
  <dcterms:modified xsi:type="dcterms:W3CDTF">2022-02-17T03:32:38Z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ICV">
    <vt:lpwstr>A68BB6DBCFFD47FEA387CD5C6BA8DBD4</vt:lpwstr>
  </property>
</Properties>
</file>