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8"/>
  </bookViews>
  <sheets>
    <sheet name="部门基本情况表" sheetId="1" r:id="rId1"/>
    <sheet name="部门预算收支总表（一）" sheetId="2" r:id="rId2"/>
    <sheet name="部门预算收入总表（二）" sheetId="3" r:id="rId3"/>
    <sheet name="部门预算支出总表（三）" sheetId="4" r:id="rId4"/>
    <sheet name="财拨拨款预算收支总表（四）" sheetId="5" r:id="rId5"/>
    <sheet name="纳入财政专户管理的事业收入支出表（五）" sheetId="6" r:id="rId6"/>
    <sheet name="一般公共预算财政拨款支出表（六）" sheetId="7" r:id="rId7"/>
    <sheet name="一般公共预算财政拨款基本支出经济分类表（七）" sheetId="8" r:id="rId8"/>
    <sheet name="一般公共预算财政拨款基本及项目经济分类总表（八）" sheetId="9" r:id="rId9"/>
    <sheet name="政府性基金预算收入表（九）" sheetId="10" r:id="rId10"/>
    <sheet name="政府性基金预算支出表（十）" sheetId="11" r:id="rId11"/>
    <sheet name="三公经费表（十一）" sheetId="12" r:id="rId12"/>
    <sheet name="机关运行经费（十二）" sheetId="13" r:id="rId13"/>
    <sheet name="政府采购预算计划表（十三）" sheetId="14" r:id="rId14"/>
  </sheets>
  <definedNames>
    <definedName name="_xlnm.Print_Titles" localSheetId="2">'部门预算收入总表（二）'!$1:$4</definedName>
    <definedName name="_xlnm.Print_Titles" localSheetId="3">'部门预算支出总表（三）'!$1:$4</definedName>
    <definedName name="_xlnm.Print_Titles" localSheetId="8">'一般公共预算财政拨款基本及项目经济分类总表（八）'!$1:$4</definedName>
    <definedName name="_xlnm.Print_Titles" localSheetId="6">'一般公共预算财政拨款支出表（六）'!$1:$4</definedName>
    <definedName name="_xlnm.Print_Titles" localSheetId="13">'政府采购预算计划表（十三）'!$1:$4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行政单位医疗   2101101，           事业单位医疗   2101102</t>
        </r>
      </text>
    </comment>
  </commentList>
</comments>
</file>

<file path=xl/sharedStrings.xml><?xml version="1.0" encoding="utf-8"?>
<sst xmlns="http://schemas.openxmlformats.org/spreadsheetml/2006/main" count="689" uniqueCount="379">
  <si>
    <t>2022年部门基本情况表</t>
  </si>
  <si>
    <t>编报单位：万荣县第二中学</t>
  </si>
  <si>
    <t xml:space="preserve">        单位：人、元、辆</t>
  </si>
  <si>
    <t>单位名称</t>
  </si>
  <si>
    <t>单位
性质</t>
  </si>
  <si>
    <t>人数
合计</t>
  </si>
  <si>
    <t>在职人数</t>
  </si>
  <si>
    <t>人员经费</t>
  </si>
  <si>
    <t>离退休人数</t>
  </si>
  <si>
    <t>优抚
对象
人数</t>
  </si>
  <si>
    <t>享受
遗属
补助
人数</t>
  </si>
  <si>
    <t>车辆  编制数</t>
  </si>
  <si>
    <t>备注</t>
  </si>
  <si>
    <t>小计</t>
  </si>
  <si>
    <t>行政</t>
  </si>
  <si>
    <t>事 业</t>
  </si>
  <si>
    <t>离休</t>
  </si>
  <si>
    <t>退休</t>
  </si>
  <si>
    <t>全额</t>
  </si>
  <si>
    <t>差额</t>
  </si>
  <si>
    <t>自收
自支</t>
  </si>
  <si>
    <t>万荣县第二中学</t>
  </si>
  <si>
    <t>事业</t>
  </si>
  <si>
    <t>合  计</t>
  </si>
  <si>
    <t>2022年部门预算收支总表</t>
  </si>
  <si>
    <t>单位：元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</si>
  <si>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入</t>
    </r>
  </si>
  <si>
    <r>
      <rPr>
        <sz val="9"/>
        <rFont val="宋体"/>
        <charset val="134"/>
      </rPr>
      <t xml:space="preserve">支 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出</t>
    </r>
  </si>
  <si>
    <t>项    目</t>
  </si>
  <si>
    <t>预算数</t>
  </si>
  <si>
    <t>一、一般公共预算</t>
  </si>
  <si>
    <t>一、一般公共服务支出</t>
  </si>
  <si>
    <t xml:space="preserve">    其中：一般公共预算财政拨款</t>
  </si>
  <si>
    <t>二、外交支出</t>
  </si>
  <si>
    <t xml:space="preserve">          纳入财政专户管理的事业收入</t>
  </si>
  <si>
    <t>三、国防支出</t>
  </si>
  <si>
    <t>二、政府性基金</t>
  </si>
  <si>
    <t>四、公共安全支出</t>
  </si>
  <si>
    <t>三、社会保险基金</t>
  </si>
  <si>
    <t>五、教育支出</t>
  </si>
  <si>
    <t>四、其他收入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</si>
  <si>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</si>
  <si>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</si>
  <si>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</si>
  <si>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</si>
  <si>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</si>
  <si>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</si>
  <si>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</si>
  <si>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</si>
  <si>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</si>
  <si>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</si>
  <si>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</si>
  <si>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</si>
  <si>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</si>
  <si>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</si>
  <si>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</si>
  <si>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</si>
  <si>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</si>
  <si>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</si>
  <si>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</si>
  <si>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</si>
  <si>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</si>
  <si>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</si>
  <si>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</si>
  <si>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收 入 合 计</t>
  </si>
  <si>
    <t>支 出 合 计</t>
  </si>
  <si>
    <t>2022年部门预算收入总表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</si>
  <si>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 目</t>
    </r>
  </si>
  <si>
    <t>本年收入合计</t>
  </si>
  <si>
    <t>一般公共预算</t>
  </si>
  <si>
    <t>政府性基金</t>
  </si>
  <si>
    <t>其他       各项收入</t>
  </si>
  <si>
    <t>科目编码</t>
  </si>
  <si>
    <t>科目名称</t>
  </si>
  <si>
    <t>一般公共预算财政拨款</t>
  </si>
  <si>
    <t>纳入专户管理的事业收入</t>
  </si>
  <si>
    <t>工会福利费</t>
  </si>
  <si>
    <t>2022年部门预算支出总表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</si>
  <si>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目</t>
    </r>
  </si>
  <si>
    <t>本年支出合计</t>
  </si>
  <si>
    <t>基本支出</t>
  </si>
  <si>
    <t>项目支出</t>
  </si>
  <si>
    <t>项  目 名 称</t>
  </si>
  <si>
    <t>2022年财政拨款预算收支总表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</si>
  <si>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入</t>
    </r>
  </si>
  <si>
    <t>支       出</t>
  </si>
  <si>
    <r>
      <rPr>
        <sz val="9"/>
        <rFont val="宋体"/>
        <charset val="134"/>
      </rPr>
      <t xml:space="preserve">项   </t>
    </r>
    <r>
      <rPr>
        <sz val="9"/>
        <rFont val="宋体"/>
        <charset val="134"/>
      </rPr>
      <t xml:space="preserve"> 目</t>
    </r>
  </si>
  <si>
    <t>金 额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</si>
  <si>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目</t>
    </r>
  </si>
  <si>
    <t>金  额</t>
  </si>
  <si>
    <t>小 计</t>
  </si>
  <si>
    <t>政府性     基金预算</t>
  </si>
  <si>
    <t xml:space="preserve">    纳入财政专户管理的事业收入</t>
  </si>
  <si>
    <t>2022年纳入财政专户管理的事业收入支出表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</si>
  <si>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  </t>
    </r>
    <r>
      <rPr>
        <sz val="9"/>
        <rFont val="宋体"/>
        <charset val="134"/>
      </rPr>
      <t xml:space="preserve">  目</t>
    </r>
  </si>
  <si>
    <r>
      <rPr>
        <sz val="9"/>
        <rFont val="宋体"/>
        <charset val="134"/>
      </rPr>
      <t>项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</si>
  <si>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2050204</t>
  </si>
  <si>
    <t>2022年一般公共预算财政拨款支出表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</si>
  <si>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</si>
  <si>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计</t>
    </r>
  </si>
  <si>
    <t>普通教育支出</t>
  </si>
  <si>
    <t>2050101</t>
  </si>
  <si>
    <t>2022年一般公共预算财政拨款基本支出经济分类表</t>
  </si>
  <si>
    <t>经济科目名称</t>
  </si>
  <si>
    <t>预 算 数</t>
  </si>
  <si>
    <t>工资福利支出</t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</si>
  <si>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</si>
  <si>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基本工资</t>
    </r>
  </si>
  <si>
    <t>（一）人员经费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</si>
  <si>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</si>
  <si>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办公费</t>
    </r>
  </si>
  <si>
    <t xml:space="preserve">     绩效工资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</si>
  <si>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印刷费</t>
    </r>
  </si>
  <si>
    <t xml:space="preserve">     奖金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</si>
  <si>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手续费</t>
    </r>
  </si>
  <si>
    <t xml:space="preserve">     机关事业单位基本养老保险缴费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</si>
  <si>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差旅费</t>
    </r>
  </si>
  <si>
    <t xml:space="preserve">     职工基本医疗保险缴费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</si>
  <si>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维修（护）费</t>
    </r>
  </si>
  <si>
    <t xml:space="preserve">     其他社会保障缴费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</si>
  <si>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租赁费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</si>
  <si>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住房公积金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</si>
  <si>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会议费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</si>
  <si>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其他工资福利支出</t>
    </r>
  </si>
  <si>
    <t xml:space="preserve">      培训费</t>
  </si>
  <si>
    <t>对个人和家庭的补助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</si>
  <si>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公务接待费</t>
    </r>
  </si>
  <si>
    <t xml:space="preserve">     离休费</t>
  </si>
  <si>
    <t xml:space="preserve">      专用材料费</t>
  </si>
  <si>
    <t xml:space="preserve">     退休费</t>
  </si>
  <si>
    <t xml:space="preserve">      专用燃料费</t>
  </si>
  <si>
    <t xml:space="preserve">     抚恤金</t>
  </si>
  <si>
    <t xml:space="preserve">      劳务费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</si>
  <si>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生活补助</t>
    </r>
  </si>
  <si>
    <t xml:space="preserve">      委托业务费</t>
  </si>
  <si>
    <t xml:space="preserve">     其他对个人和家庭的补助</t>
  </si>
  <si>
    <t xml:space="preserve">      物业管理费</t>
  </si>
  <si>
    <t>资本性支出</t>
  </si>
  <si>
    <t xml:space="preserve">      其他交通费用（交通补贴）</t>
  </si>
  <si>
    <t xml:space="preserve">     办公设备购置</t>
  </si>
  <si>
    <t xml:space="preserve">      其他工资福利支出</t>
  </si>
  <si>
    <t xml:space="preserve">     专用设备购置</t>
  </si>
  <si>
    <t>（二）提取安排经费</t>
  </si>
  <si>
    <t xml:space="preserve">     信息网络及软件购置更新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</si>
  <si>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工会经费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</si>
  <si>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福利费</t>
    </r>
  </si>
  <si>
    <t>（三）保运转费用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</si>
  <si>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</si>
  <si>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</si>
  <si>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邮电费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</si>
  <si>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取暖费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</si>
  <si>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公务用车运行维护费</t>
    </r>
  </si>
  <si>
    <t>2022年一般公共预算财政拨款基本支出、项目支出部门预算及政府预算经济分类总表</t>
  </si>
  <si>
    <t>2021年一般公共预算财政拨款基本支出、项目支出部门预算及政府预算经济分类总表</t>
  </si>
  <si>
    <t>政府预算经济分类合计</t>
  </si>
  <si>
    <t>机关工资福利支出小计</t>
  </si>
  <si>
    <t>工资奖金津补贴</t>
  </si>
  <si>
    <t>社会保障缴费</t>
  </si>
  <si>
    <t>住房公积金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</si>
  <si>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</si>
  <si>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</si>
  <si>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</si>
  <si>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</si>
  <si>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</si>
  <si>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</si>
  <si>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</si>
  <si>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</si>
  <si>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</si>
  <si>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</si>
  <si>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</si>
  <si>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</si>
  <si>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</si>
  <si>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</si>
  <si>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</si>
  <si>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</si>
  <si>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机关资本性支出小计</t>
  </si>
  <si>
    <t>房屋建筑物购建</t>
  </si>
  <si>
    <t>基础设施建设</t>
  </si>
  <si>
    <t>土地征迁补偿和安置支出</t>
  </si>
  <si>
    <t>设备购置</t>
  </si>
  <si>
    <t>大型修缮</t>
  </si>
  <si>
    <t>其他资本性支出</t>
  </si>
  <si>
    <t>对企业补助</t>
  </si>
  <si>
    <t>对社会保障基金补助</t>
  </si>
  <si>
    <t>项目名称</t>
  </si>
  <si>
    <t>部门预算经济分类合计</t>
  </si>
  <si>
    <r>
      <rPr>
        <sz val="9"/>
        <rFont val="宋体"/>
        <charset val="134"/>
      </rPr>
      <t xml:space="preserve">工资福利支出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小计</t>
    </r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</si>
  <si>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</si>
  <si>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</si>
  <si>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</si>
  <si>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</si>
  <si>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</si>
  <si>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</si>
  <si>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</si>
  <si>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商品和服务支出小计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</si>
  <si>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</si>
  <si>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</si>
  <si>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</si>
  <si>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</si>
  <si>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</si>
  <si>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</si>
  <si>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</si>
  <si>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</si>
  <si>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租赁费</t>
  </si>
  <si>
    <t>物业管理费</t>
  </si>
  <si>
    <t>工会经费</t>
  </si>
  <si>
    <t>福利费</t>
  </si>
  <si>
    <t>其他交通费用</t>
  </si>
  <si>
    <t>专用材料费</t>
  </si>
  <si>
    <t>被装购置费</t>
  </si>
  <si>
    <t>专用燃料费</t>
  </si>
  <si>
    <t>劳务费</t>
  </si>
  <si>
    <t>生活补助</t>
  </si>
  <si>
    <t>抚恤金</t>
  </si>
  <si>
    <t>离休费</t>
  </si>
  <si>
    <t>退休费</t>
  </si>
  <si>
    <t>资本性支出     小计</t>
  </si>
  <si>
    <t>土地补偿</t>
  </si>
  <si>
    <t>安置补助</t>
  </si>
  <si>
    <t>地上附着物和青苗补偿</t>
  </si>
  <si>
    <t>拆迁补偿</t>
  </si>
  <si>
    <t>办公设备购置</t>
  </si>
  <si>
    <t>专用设备购置</t>
  </si>
  <si>
    <t>信息网络及软件购置更新</t>
  </si>
  <si>
    <t>物资储备</t>
  </si>
  <si>
    <t>其他交通工具购置</t>
  </si>
  <si>
    <t>费用补贴</t>
  </si>
  <si>
    <t>利息补贴</t>
  </si>
  <si>
    <t>2080505</t>
  </si>
  <si>
    <t>机关事业单位基本养老保险缴费支出</t>
  </si>
  <si>
    <t>机关事业单位基本养老       保险缴费</t>
  </si>
  <si>
    <t>2089999</t>
  </si>
  <si>
    <t>其他社会保障和就业支出</t>
  </si>
  <si>
    <t>失业、工伤保险缴费</t>
  </si>
  <si>
    <t>2101102</t>
  </si>
  <si>
    <t>事业单位医疗</t>
  </si>
  <si>
    <t>2210201</t>
  </si>
  <si>
    <t>工会福利支出</t>
  </si>
  <si>
    <t>2022年政府性基金预算收入表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</si>
  <si>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目</t>
    </r>
  </si>
  <si>
    <t>备  注</t>
  </si>
  <si>
    <t>收入科目编码</t>
  </si>
  <si>
    <r>
      <rPr>
        <sz val="9"/>
        <rFont val="宋体"/>
        <charset val="134"/>
      </rPr>
      <t>科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</si>
  <si>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合   计</t>
  </si>
  <si>
    <t>2022年政府性基金预算支出表</t>
  </si>
  <si>
    <r>
      <rPr>
        <sz val="9"/>
        <rFont val="宋体"/>
        <charset val="134"/>
      </rPr>
      <t xml:space="preserve">项    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</si>
  <si>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2022年“三公”经费部门预算情况表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</si>
  <si>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</si>
  <si>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“三公”经费部门预算数</t>
  </si>
  <si>
    <r>
      <rPr>
        <sz val="9"/>
        <rFont val="宋体"/>
        <charset val="134"/>
      </rPr>
      <t xml:space="preserve">备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注</t>
    </r>
  </si>
  <si>
    <t>总合计</t>
  </si>
  <si>
    <t>其中：财政拨款</t>
  </si>
  <si>
    <t>小  计</t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</si>
  <si>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计</t>
    </r>
  </si>
  <si>
    <t>因公出国（境）费</t>
  </si>
  <si>
    <t>公用用车购置及运行费</t>
  </si>
  <si>
    <t xml:space="preserve">  其中：公务用车购置费</t>
  </si>
  <si>
    <t xml:space="preserve">        公务用车运行维护费</t>
  </si>
  <si>
    <t>情况说明：2022年我单位未安排三公经费。</t>
  </si>
  <si>
    <t xml:space="preserve">   情况说明：要将本部门“三公”经费支出中的公务接待费具体安排情况、接待批次、人次使用文字简要表述。公务用车购置及运行费要将本单位公务用车保有量、用于安排什么工作等文字简要表述。</t>
  </si>
  <si>
    <t>2022年机关运行经费预算财政拨款情况统计表</t>
  </si>
  <si>
    <t>单 位 名 称</t>
  </si>
  <si>
    <t>其中：公务员交通补贴        元</t>
  </si>
  <si>
    <t xml:space="preserve"> 2022年政府采购预算计划表</t>
  </si>
  <si>
    <t xml:space="preserve">            单位:元</t>
  </si>
  <si>
    <t>序号</t>
  </si>
  <si>
    <t>采购项目名称</t>
  </si>
  <si>
    <t>所属政府采      购目录编码</t>
  </si>
  <si>
    <t>计量  单位</t>
  </si>
  <si>
    <t>采购  数量</t>
  </si>
  <si>
    <t>规格要求</t>
  </si>
  <si>
    <r>
      <rPr>
        <sz val="9"/>
        <rFont val="宋体"/>
        <charset val="134"/>
      </rPr>
      <t xml:space="preserve">资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金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来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源</t>
    </r>
  </si>
  <si>
    <t>中小微企业或小微 企业预留份额      （是或否）</t>
  </si>
  <si>
    <t>合 计</t>
  </si>
  <si>
    <t>一般公共   预算资金</t>
  </si>
  <si>
    <t>转移支付   资金</t>
  </si>
  <si>
    <t>事业收入</t>
  </si>
  <si>
    <t>其他收入</t>
  </si>
  <si>
    <t>自筹资金</t>
  </si>
  <si>
    <t>空调</t>
  </si>
  <si>
    <t>A 0206180203</t>
  </si>
  <si>
    <t>台</t>
  </si>
  <si>
    <t>变频1.5p</t>
  </si>
  <si>
    <t>中小微企业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</si>
  <si>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00%</t>
    </r>
  </si>
  <si>
    <t>小微企业</t>
  </si>
  <si>
    <t>窗帘</t>
  </si>
  <si>
    <t>A0699</t>
  </si>
  <si>
    <t>个</t>
  </si>
  <si>
    <t>拉杆布帘</t>
  </si>
  <si>
    <t>教师办公桌椅</t>
  </si>
  <si>
    <t>A0602</t>
  </si>
  <si>
    <t>套</t>
  </si>
  <si>
    <t>屏风隔断办公桌椅</t>
  </si>
  <si>
    <t>教师办公椅</t>
  </si>
  <si>
    <t>A0603</t>
  </si>
  <si>
    <t>把</t>
  </si>
  <si>
    <t>金属办公椅</t>
  </si>
  <si>
    <t>热水茶炉</t>
  </si>
  <si>
    <t>B0607</t>
  </si>
  <si>
    <t>2-3吨天然气热水茶炉</t>
  </si>
  <si>
    <t>校园路灯</t>
  </si>
  <si>
    <t>B060301</t>
  </si>
  <si>
    <t>10米杆</t>
  </si>
  <si>
    <t>速印机</t>
  </si>
  <si>
    <t>A0201060102</t>
  </si>
  <si>
    <t>数码热敏制版速印机：A3幅面  自动双面   高速打印400*400</t>
  </si>
  <si>
    <t>多功能一体机</t>
  </si>
  <si>
    <t>A020204</t>
  </si>
  <si>
    <t>复印打印扫描</t>
  </si>
  <si>
    <t>复印机</t>
  </si>
  <si>
    <t>A020201</t>
  </si>
  <si>
    <t>自动双面  彩色复印   A3幅面</t>
  </si>
  <si>
    <t>教学楼及操场粉刷</t>
  </si>
  <si>
    <t>B07</t>
  </si>
  <si>
    <t>平米</t>
  </si>
  <si>
    <t xml:space="preserve">操场看台用丙烯酸地坪漆其他用普通外墙涂料    </t>
  </si>
  <si>
    <t>清洗剂</t>
  </si>
  <si>
    <t>A06</t>
  </si>
  <si>
    <t>斤</t>
  </si>
  <si>
    <t>清洁材料</t>
  </si>
  <si>
    <t>复印纸</t>
  </si>
  <si>
    <t>A090101</t>
  </si>
  <si>
    <t>箱</t>
  </si>
  <si>
    <t>70gA4纸</t>
  </si>
  <si>
    <t>打印纸</t>
  </si>
  <si>
    <t>令</t>
  </si>
  <si>
    <t>55g8k</t>
  </si>
  <si>
    <t>70gB5纸</t>
  </si>
  <si>
    <t>版纸</t>
  </si>
  <si>
    <t>DX2430MC</t>
  </si>
  <si>
    <t>油墨（黑）</t>
  </si>
  <si>
    <t>DX-3442</t>
  </si>
  <si>
    <t>油墨（彩）</t>
  </si>
  <si>
    <t>盒</t>
  </si>
  <si>
    <t>TN223</t>
  </si>
  <si>
    <t>延时阀</t>
  </si>
  <si>
    <t>A060809</t>
  </si>
  <si>
    <t>6分/一寸</t>
  </si>
  <si>
    <t>脸盆龙头</t>
  </si>
  <si>
    <t>A060806</t>
  </si>
  <si>
    <t>单孔</t>
  </si>
  <si>
    <t>图书</t>
  </si>
  <si>
    <t>A050101</t>
  </si>
  <si>
    <t>册</t>
  </si>
  <si>
    <t>教育类图书</t>
  </si>
  <si>
    <t>普通水龙头</t>
  </si>
  <si>
    <t>15/20</t>
  </si>
  <si>
    <t>土建维修</t>
  </si>
  <si>
    <t>B08</t>
  </si>
  <si>
    <t>项</t>
  </si>
  <si>
    <t>地面修复、墙体裂缝、屋面修复、</t>
  </si>
  <si>
    <t>门窗维修更换</t>
  </si>
  <si>
    <t>铝合金窗、塑钢窗、铁门</t>
  </si>
  <si>
    <t>校园中马路修缮</t>
  </si>
  <si>
    <t>渗水砖、大理石、商砼铺装</t>
  </si>
  <si>
    <t>水暖维修</t>
  </si>
  <si>
    <t>B0604</t>
  </si>
  <si>
    <t>3寸/4寸</t>
  </si>
  <si>
    <t>消防设施安装维修</t>
  </si>
  <si>
    <t>2寸/3寸/4寸</t>
  </si>
  <si>
    <t>地面整修</t>
  </si>
  <si>
    <t>水磨砖、商砼铺装</t>
  </si>
  <si>
    <t>教学楼卫生间通风改造</t>
  </si>
  <si>
    <t>加装排风系统</t>
  </si>
  <si>
    <t>阶梯教室整修</t>
  </si>
  <si>
    <t>隔音处理、安装电子屏音响</t>
  </si>
  <si>
    <t>餐厅、食堂修缮</t>
  </si>
  <si>
    <t>安装不锈钢水池、墙壁装修</t>
  </si>
  <si>
    <t>机房电脑</t>
  </si>
  <si>
    <t>A020100104</t>
  </si>
  <si>
    <t>i712G固态硬盘</t>
  </si>
  <si>
    <t>教师电脑</t>
  </si>
  <si>
    <t>楼房亮化</t>
  </si>
  <si>
    <t>LED线条灯</t>
  </si>
  <si>
    <t>大数据控制中心</t>
  </si>
  <si>
    <t>A02010103</t>
  </si>
  <si>
    <t>40光端</t>
  </si>
  <si>
    <r>
      <rPr>
        <sz val="9"/>
        <rFont val="宋体"/>
        <charset val="134"/>
      </rPr>
      <t xml:space="preserve">合         </t>
    </r>
    <r>
      <rPr>
        <sz val="9"/>
        <rFont val="宋体"/>
        <charset val="134"/>
      </rPr>
      <t xml:space="preserve">  计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</si>
</sst>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_);[Red]\(#,##0\)"/>
    <numFmt numFmtId="178" formatCode=";;"/>
    <numFmt numFmtId="179" formatCode="#,##0_ "/>
    <numFmt numFmtId="180" formatCode="#,##0.0000"/>
  </numFmts>
  <fonts count="26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1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9" borderId="1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4" borderId="15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19" fillId="24" borderId="1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0" fillId="2" borderId="5" xfId="0" applyNumberFormat="1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right" vertical="center" wrapText="1"/>
    </xf>
    <xf numFmtId="176" fontId="0" fillId="2" borderId="5" xfId="0" applyNumberFormat="1" applyFont="1" applyFill="1" applyBorder="1" applyAlignment="1">
      <alignment horizontal="righ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horizontal="center" vertical="center" wrapText="1"/>
    </xf>
    <xf numFmtId="176" fontId="0" fillId="2" borderId="4" xfId="0" applyNumberFormat="1" applyFont="1" applyFill="1" applyBorder="1" applyAlignment="1">
      <alignment horizontal="center" vertical="center" wrapText="1"/>
    </xf>
    <xf numFmtId="176" fontId="0" fillId="2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center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center" vertical="center"/>
    </xf>
    <xf numFmtId="4" fontId="0" fillId="0" borderId="6" xfId="0" applyNumberForma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77" fontId="0" fillId="0" borderId="6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178" fontId="0" fillId="0" borderId="2" xfId="0" applyNumberFormat="1" applyFont="1" applyFill="1" applyBorder="1" applyAlignment="1" applyProtection="1">
      <alignment horizontal="center" vertical="center"/>
    </xf>
    <xf numFmtId="178" fontId="0" fillId="0" borderId="2" xfId="0" applyNumberFormat="1" applyFill="1" applyBorder="1" applyAlignment="1" applyProtection="1">
      <alignment horizontal="center" vertical="center"/>
    </xf>
    <xf numFmtId="0" fontId="0" fillId="0" borderId="6" xfId="0" applyBorder="1"/>
    <xf numFmtId="0" fontId="0" fillId="0" borderId="9" xfId="0" applyNumberFormat="1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79" fontId="0" fillId="0" borderId="0" xfId="0" applyNumberFormat="1" applyFont="1" applyAlignment="1">
      <alignment horizontal="center" vertical="center" wrapText="1"/>
    </xf>
    <xf numFmtId="179" fontId="0" fillId="0" borderId="0" xfId="0" applyNumberFormat="1" applyFont="1" applyAlignment="1">
      <alignment horizontal="center" vertical="center"/>
    </xf>
    <xf numFmtId="179" fontId="0" fillId="0" borderId="0" xfId="0" applyNumberFormat="1" applyAlignment="1">
      <alignment vertical="center" wrapText="1"/>
    </xf>
    <xf numFmtId="179" fontId="0" fillId="0" borderId="0" xfId="0" applyNumberFormat="1"/>
    <xf numFmtId="179" fontId="1" fillId="0" borderId="0" xfId="0" applyNumberFormat="1" applyFont="1" applyFill="1" applyAlignment="1">
      <alignment horizontal="center" vertical="center"/>
    </xf>
    <xf numFmtId="179" fontId="0" fillId="0" borderId="1" xfId="0" applyNumberFormat="1" applyFill="1" applyBorder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179" fontId="0" fillId="0" borderId="6" xfId="0" applyNumberFormat="1" applyFont="1" applyBorder="1" applyAlignment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/>
    </xf>
    <xf numFmtId="179" fontId="0" fillId="3" borderId="6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6" xfId="0" applyNumberFormat="1" applyFont="1" applyBorder="1" applyAlignment="1">
      <alignment horizontal="center" vertical="center"/>
    </xf>
    <xf numFmtId="179" fontId="0" fillId="0" borderId="6" xfId="0" applyNumberFormat="1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 applyProtection="1">
      <alignment horizontal="center" vertical="center" wrapText="1"/>
    </xf>
    <xf numFmtId="179" fontId="0" fillId="0" borderId="5" xfId="0" applyNumberFormat="1" applyFill="1" applyBorder="1" applyAlignment="1" applyProtection="1">
      <alignment horizontal="center" vertical="center" wrapText="1"/>
    </xf>
    <xf numFmtId="179" fontId="0" fillId="0" borderId="5" xfId="0" applyNumberFormat="1" applyFont="1" applyFill="1" applyBorder="1" applyAlignment="1" applyProtection="1">
      <alignment horizontal="right" vertical="center" wrapText="1"/>
    </xf>
    <xf numFmtId="179" fontId="0" fillId="0" borderId="6" xfId="0" applyNumberFormat="1" applyFont="1" applyFill="1" applyBorder="1" applyAlignment="1" applyProtection="1">
      <alignment horizontal="right" vertical="center" wrapText="1"/>
    </xf>
    <xf numFmtId="179" fontId="0" fillId="0" borderId="6" xfId="0" applyNumberFormat="1" applyBorder="1" applyAlignment="1">
      <alignment vertical="center" wrapText="1"/>
    </xf>
    <xf numFmtId="49" fontId="0" fillId="0" borderId="6" xfId="0" applyNumberForma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6" xfId="49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ill="1" applyBorder="1" applyAlignment="1" applyProtection="1">
      <alignment horizontal="center" vertical="center" wrapText="1"/>
    </xf>
    <xf numFmtId="179" fontId="0" fillId="0" borderId="0" xfId="0" applyNumberFormat="1" applyFill="1"/>
    <xf numFmtId="179" fontId="0" fillId="0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4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8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1" xfId="0" applyNumberFormat="1" applyFont="1" applyFill="1" applyBorder="1" applyAlignment="1">
      <alignment horizontal="left" vertical="center"/>
    </xf>
    <xf numFmtId="179" fontId="0" fillId="3" borderId="6" xfId="0" applyNumberFormat="1" applyFont="1" applyFill="1" applyBorder="1" applyAlignment="1">
      <alignment horizontal="center" vertical="center" wrapText="1"/>
    </xf>
    <xf numFmtId="179" fontId="0" fillId="0" borderId="3" xfId="0" applyNumberFormat="1" applyFont="1" applyBorder="1" applyAlignment="1">
      <alignment horizontal="center" vertical="center" wrapText="1"/>
    </xf>
    <xf numFmtId="179" fontId="0" fillId="0" borderId="4" xfId="0" applyNumberFormat="1" applyFont="1" applyBorder="1" applyAlignment="1">
      <alignment horizontal="center" vertical="center" wrapText="1"/>
    </xf>
    <xf numFmtId="179" fontId="0" fillId="0" borderId="8" xfId="0" applyNumberFormat="1" applyFont="1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79" fontId="0" fillId="0" borderId="1" xfId="0" applyNumberFormat="1" applyFont="1" applyBorder="1" applyAlignment="1">
      <alignment horizontal="left" vertical="center"/>
    </xf>
    <xf numFmtId="179" fontId="0" fillId="0" borderId="1" xfId="0" applyNumberFormat="1" applyBorder="1" applyAlignment="1">
      <alignment horizontal="left" vertical="center"/>
    </xf>
    <xf numFmtId="179" fontId="0" fillId="0" borderId="6" xfId="0" applyNumberFormat="1" applyBorder="1" applyAlignment="1">
      <alignment horizontal="center" vertical="center" wrapText="1"/>
    </xf>
    <xf numFmtId="179" fontId="0" fillId="2" borderId="6" xfId="49" applyNumberFormat="1" applyFont="1" applyFill="1" applyBorder="1" applyAlignment="1" applyProtection="1">
      <alignment horizontal="center" vertical="center" wrapText="1"/>
      <protection locked="0"/>
    </xf>
    <xf numFmtId="179" fontId="0" fillId="2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2" borderId="4" xfId="49" applyNumberFormat="1" applyFont="1" applyFill="1" applyBorder="1" applyAlignment="1" applyProtection="1">
      <alignment horizontal="center" vertical="center" wrapText="1"/>
      <protection locked="0"/>
    </xf>
    <xf numFmtId="179" fontId="0" fillId="2" borderId="8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1" xfId="0" applyNumberFormat="1" applyBorder="1" applyAlignment="1">
      <alignment vertical="center"/>
    </xf>
    <xf numFmtId="179" fontId="0" fillId="3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3" borderId="8" xfId="49" applyNumberFormat="1" applyFont="1" applyFill="1" applyBorder="1" applyAlignment="1" applyProtection="1">
      <alignment horizontal="center" vertical="center" wrapText="1"/>
      <protection locked="0"/>
    </xf>
    <xf numFmtId="178" fontId="0" fillId="0" borderId="3" xfId="0" applyNumberFormat="1" applyFill="1" applyBorder="1" applyAlignment="1" applyProtection="1">
      <alignment horizontal="center" vertical="center"/>
    </xf>
    <xf numFmtId="179" fontId="0" fillId="0" borderId="3" xfId="0" applyNumberFormat="1" applyFill="1" applyBorder="1" applyAlignment="1" applyProtection="1">
      <alignment horizontal="center" vertical="center"/>
    </xf>
    <xf numFmtId="179" fontId="0" fillId="0" borderId="4" xfId="0" applyNumberFormat="1" applyFill="1" applyBorder="1" applyAlignment="1" applyProtection="1">
      <alignment horizontal="center" vertical="center"/>
    </xf>
    <xf numFmtId="179" fontId="0" fillId="0" borderId="8" xfId="0" applyNumberFormat="1" applyFill="1" applyBorder="1" applyAlignment="1" applyProtection="1">
      <alignment horizontal="center" vertical="center"/>
    </xf>
    <xf numFmtId="178" fontId="0" fillId="0" borderId="3" xfId="0" applyNumberFormat="1" applyFont="1" applyFill="1" applyBorder="1" applyAlignment="1" applyProtection="1">
      <alignment horizontal="left" vertical="center"/>
    </xf>
    <xf numFmtId="179" fontId="0" fillId="0" borderId="3" xfId="0" applyNumberFormat="1" applyFont="1" applyFill="1" applyBorder="1" applyAlignment="1" applyProtection="1">
      <alignment horizontal="right" vertical="center"/>
    </xf>
    <xf numFmtId="179" fontId="0" fillId="0" borderId="6" xfId="0" applyNumberFormat="1" applyFont="1" applyFill="1" applyBorder="1" applyAlignment="1" applyProtection="1">
      <alignment horizontal="right" vertical="center"/>
    </xf>
    <xf numFmtId="178" fontId="0" fillId="0" borderId="6" xfId="0" applyNumberFormat="1" applyFill="1" applyBorder="1" applyAlignment="1" applyProtection="1">
      <alignment horizontal="left" vertical="center"/>
    </xf>
    <xf numFmtId="178" fontId="0" fillId="0" borderId="6" xfId="0" applyNumberFormat="1" applyFont="1" applyFill="1" applyBorder="1" applyAlignment="1" applyProtection="1">
      <alignment horizontal="left" vertical="center"/>
    </xf>
    <xf numFmtId="177" fontId="0" fillId="0" borderId="6" xfId="0" applyNumberFormat="1" applyFill="1" applyBorder="1" applyAlignment="1" applyProtection="1">
      <alignment horizontal="left" vertical="center"/>
    </xf>
    <xf numFmtId="178" fontId="0" fillId="0" borderId="6" xfId="0" applyNumberFormat="1" applyFill="1" applyBorder="1" applyAlignment="1" applyProtection="1">
      <alignment vertical="center"/>
    </xf>
    <xf numFmtId="179" fontId="0" fillId="0" borderId="6" xfId="0" applyNumberFormat="1" applyBorder="1" applyAlignment="1">
      <alignment horizontal="right" vertical="center"/>
    </xf>
    <xf numFmtId="178" fontId="0" fillId="0" borderId="6" xfId="0" applyNumberFormat="1" applyFont="1" applyFill="1" applyBorder="1" applyAlignment="1" applyProtection="1">
      <alignment horizontal="right" vertical="center"/>
    </xf>
    <xf numFmtId="178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0" fillId="0" borderId="6" xfId="0" applyNumberForma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0" fontId="0" fillId="0" borderId="6" xfId="0" applyFont="1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/>
    </xf>
    <xf numFmtId="0" fontId="0" fillId="0" borderId="3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3" fontId="0" fillId="0" borderId="2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left" vertical="center"/>
    </xf>
    <xf numFmtId="3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Font="1" applyBorder="1" applyAlignment="1">
      <alignment vertical="center" wrapText="1"/>
    </xf>
    <xf numFmtId="3" fontId="0" fillId="0" borderId="3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vertical="center"/>
    </xf>
    <xf numFmtId="3" fontId="0" fillId="0" borderId="8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horizontal="right" vertical="center"/>
    </xf>
    <xf numFmtId="3" fontId="0" fillId="0" borderId="6" xfId="0" applyNumberFormat="1" applyFill="1" applyBorder="1"/>
    <xf numFmtId="3" fontId="0" fillId="0" borderId="6" xfId="0" applyNumberFormat="1" applyBorder="1"/>
    <xf numFmtId="0" fontId="0" fillId="0" borderId="6" xfId="0" applyFill="1" applyBorder="1" applyAlignment="1">
      <alignment horizontal="left" vertical="center"/>
    </xf>
    <xf numFmtId="3" fontId="0" fillId="0" borderId="6" xfId="0" applyNumberFormat="1" applyBorder="1" applyAlignment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3" xfId="0" applyNumberForma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ill="1" applyBorder="1" applyAlignment="1" applyProtection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Continuous"/>
    </xf>
    <xf numFmtId="0" fontId="0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4" fontId="0" fillId="0" borderId="2" xfId="0" applyNumberForma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180" fontId="0" fillId="0" borderId="2" xfId="0" applyNumberForma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180" fontId="0" fillId="0" borderId="0" xfId="0" applyNumberFormat="1" applyFont="1" applyFill="1" applyAlignment="1" applyProtection="1"/>
    <xf numFmtId="0" fontId="0" fillId="0" borderId="3" xfId="0" applyFont="1" applyBorder="1" applyAlignment="1">
      <alignment vertical="center"/>
    </xf>
    <xf numFmtId="3" fontId="0" fillId="0" borderId="5" xfId="0" applyNumberFormat="1" applyFill="1" applyBorder="1"/>
    <xf numFmtId="3" fontId="0" fillId="0" borderId="2" xfId="0" applyNumberFormat="1" applyBorder="1"/>
    <xf numFmtId="3" fontId="0" fillId="2" borderId="6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177" fontId="0" fillId="2" borderId="6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color indexed="9"/>
      </font>
    </dxf>
    <dxf>
      <font>
        <color indexed="9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P14"/>
  <sheetViews>
    <sheetView workbookViewId="0">
      <selection activeCell="A6" sqref="A6"/>
    </sheetView>
  </sheetViews>
  <sheetFormatPr defaultColWidth="15" defaultRowHeight="20.25" customHeight="1"/>
  <cols>
    <col min="1" max="1" width="21.6222222222222" style="197" customWidth="1"/>
    <col min="2" max="3" width="8.62222222222222" style="197" customWidth="1"/>
    <col min="4" max="4" width="9" style="197" customWidth="1"/>
    <col min="5" max="5" width="8.87777777777778" style="197" customWidth="1"/>
    <col min="6" max="6" width="11.1222222222222" style="197" customWidth="1"/>
    <col min="7" max="7" width="8.87777777777778" style="197" customWidth="1"/>
    <col min="8" max="9" width="9" style="197" customWidth="1"/>
    <col min="10" max="10" width="12.6222222222222" style="197" customWidth="1"/>
    <col min="11" max="11" width="8.12222222222222" style="197" customWidth="1"/>
    <col min="12" max="12" width="7.37777777777778" style="197" customWidth="1"/>
    <col min="13" max="13" width="7.62222222222222" style="197" customWidth="1"/>
    <col min="14" max="14" width="7.37777777777778" style="197" customWidth="1"/>
    <col min="15" max="15" width="7" style="197" customWidth="1"/>
    <col min="16" max="16" width="7.62222222222222" style="197" customWidth="1"/>
    <col min="17" max="16384" width="15" style="197"/>
  </cols>
  <sheetData>
    <row r="1" ht="39.75" customHeight="1" spans="1:16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="194" customFormat="1" ht="22.5" customHeight="1" spans="1:16">
      <c r="A2" s="199" t="s">
        <v>1</v>
      </c>
      <c r="B2" s="200"/>
      <c r="C2" s="200"/>
      <c r="D2" s="200"/>
      <c r="E2" s="200"/>
      <c r="F2" s="200"/>
      <c r="G2" s="201"/>
      <c r="H2" s="201"/>
      <c r="I2" s="201"/>
      <c r="J2" s="201"/>
      <c r="K2" s="201"/>
      <c r="L2" s="218"/>
      <c r="M2" s="219" t="s">
        <v>2</v>
      </c>
      <c r="N2" s="220"/>
      <c r="O2" s="220"/>
      <c r="P2" s="220"/>
    </row>
    <row r="3" s="195" customFormat="1" ht="27.75" customHeight="1" spans="1:16">
      <c r="A3" s="202" t="s">
        <v>3</v>
      </c>
      <c r="B3" s="203" t="s">
        <v>4</v>
      </c>
      <c r="C3" s="203" t="s">
        <v>5</v>
      </c>
      <c r="D3" s="204" t="s">
        <v>6</v>
      </c>
      <c r="E3" s="205"/>
      <c r="F3" s="205"/>
      <c r="G3" s="205"/>
      <c r="H3" s="205"/>
      <c r="I3" s="221"/>
      <c r="J3" s="203" t="s">
        <v>7</v>
      </c>
      <c r="K3" s="222" t="s">
        <v>8</v>
      </c>
      <c r="L3" s="223"/>
      <c r="M3" s="203" t="s">
        <v>9</v>
      </c>
      <c r="N3" s="224" t="s">
        <v>10</v>
      </c>
      <c r="O3" s="203" t="s">
        <v>11</v>
      </c>
      <c r="P3" s="203" t="s">
        <v>12</v>
      </c>
    </row>
    <row r="4" s="195" customFormat="1" ht="27.75" customHeight="1" spans="1:16">
      <c r="A4" s="206"/>
      <c r="B4" s="206"/>
      <c r="C4" s="207"/>
      <c r="D4" s="203" t="s">
        <v>13</v>
      </c>
      <c r="E4" s="202" t="s">
        <v>14</v>
      </c>
      <c r="F4" s="208" t="s">
        <v>15</v>
      </c>
      <c r="G4" s="208"/>
      <c r="H4" s="208"/>
      <c r="I4" s="208"/>
      <c r="J4" s="207"/>
      <c r="K4" s="202" t="s">
        <v>16</v>
      </c>
      <c r="L4" s="202" t="s">
        <v>17</v>
      </c>
      <c r="M4" s="206"/>
      <c r="N4" s="224"/>
      <c r="O4" s="207"/>
      <c r="P4" s="207"/>
    </row>
    <row r="5" s="195" customFormat="1" ht="31.5" customHeight="1" spans="1:16">
      <c r="A5" s="209"/>
      <c r="B5" s="209"/>
      <c r="C5" s="210"/>
      <c r="D5" s="210"/>
      <c r="E5" s="209"/>
      <c r="F5" s="208" t="s">
        <v>13</v>
      </c>
      <c r="G5" s="208" t="s">
        <v>18</v>
      </c>
      <c r="H5" s="208" t="s">
        <v>19</v>
      </c>
      <c r="I5" s="224" t="s">
        <v>20</v>
      </c>
      <c r="J5" s="210"/>
      <c r="K5" s="209"/>
      <c r="L5" s="209"/>
      <c r="M5" s="209"/>
      <c r="N5" s="224"/>
      <c r="O5" s="210"/>
      <c r="P5" s="210"/>
    </row>
    <row r="6" s="196" customFormat="1" ht="30.75" customHeight="1" spans="1:16">
      <c r="A6" s="211" t="s">
        <v>21</v>
      </c>
      <c r="B6" s="212" t="s">
        <v>22</v>
      </c>
      <c r="C6" s="213">
        <v>216</v>
      </c>
      <c r="D6" s="213">
        <v>216</v>
      </c>
      <c r="E6" s="214"/>
      <c r="F6" s="213">
        <v>216</v>
      </c>
      <c r="G6" s="214">
        <v>216</v>
      </c>
      <c r="H6" s="214"/>
      <c r="I6" s="214"/>
      <c r="J6" s="225"/>
      <c r="K6" s="214"/>
      <c r="L6" s="214"/>
      <c r="M6" s="214"/>
      <c r="N6" s="214"/>
      <c r="O6" s="214"/>
      <c r="P6" s="214"/>
    </row>
    <row r="7" s="196" customFormat="1" ht="30.75" customHeight="1" spans="1:16">
      <c r="A7" s="215"/>
      <c r="B7" s="214"/>
      <c r="C7" s="213">
        <f t="shared" ref="C7:C13" si="0">SUM(D7,K7,L7,M7,N7)</f>
        <v>0</v>
      </c>
      <c r="D7" s="213">
        <f t="shared" ref="D7:D13" si="1">SUM(E7+F7)</f>
        <v>0</v>
      </c>
      <c r="E7" s="214"/>
      <c r="F7" s="213">
        <f t="shared" ref="F6:F13" si="2">SUM(G7:I7)</f>
        <v>0</v>
      </c>
      <c r="G7" s="214"/>
      <c r="H7" s="214"/>
      <c r="I7" s="214"/>
      <c r="J7" s="225">
        <f t="shared" ref="J6:J13" si="3">SUM(E7*3000+G7*3000)</f>
        <v>0</v>
      </c>
      <c r="K7" s="214"/>
      <c r="L7" s="214"/>
      <c r="M7" s="214"/>
      <c r="N7" s="214"/>
      <c r="O7" s="214"/>
      <c r="P7" s="214"/>
    </row>
    <row r="8" s="196" customFormat="1" ht="30.75" customHeight="1" spans="1:16">
      <c r="A8" s="215"/>
      <c r="B8" s="214"/>
      <c r="C8" s="213">
        <f t="shared" si="0"/>
        <v>0</v>
      </c>
      <c r="D8" s="213">
        <f t="shared" si="1"/>
        <v>0</v>
      </c>
      <c r="E8" s="214"/>
      <c r="F8" s="213">
        <f t="shared" si="2"/>
        <v>0</v>
      </c>
      <c r="G8" s="214"/>
      <c r="H8" s="214"/>
      <c r="I8" s="214"/>
      <c r="J8" s="225">
        <f t="shared" si="3"/>
        <v>0</v>
      </c>
      <c r="K8" s="214"/>
      <c r="L8" s="214"/>
      <c r="M8" s="214"/>
      <c r="N8" s="214"/>
      <c r="O8" s="214"/>
      <c r="P8" s="214"/>
    </row>
    <row r="9" s="196" customFormat="1" ht="30.75" customHeight="1" spans="1:16">
      <c r="A9" s="215"/>
      <c r="B9" s="214"/>
      <c r="C9" s="213">
        <f t="shared" si="0"/>
        <v>0</v>
      </c>
      <c r="D9" s="213">
        <f t="shared" si="1"/>
        <v>0</v>
      </c>
      <c r="E9" s="214"/>
      <c r="F9" s="213">
        <f t="shared" si="2"/>
        <v>0</v>
      </c>
      <c r="G9" s="214"/>
      <c r="H9" s="214"/>
      <c r="I9" s="214"/>
      <c r="J9" s="225">
        <f t="shared" si="3"/>
        <v>0</v>
      </c>
      <c r="K9" s="214"/>
      <c r="L9" s="214"/>
      <c r="M9" s="214"/>
      <c r="N9" s="214"/>
      <c r="O9" s="214"/>
      <c r="P9" s="214"/>
    </row>
    <row r="10" s="196" customFormat="1" ht="30.75" customHeight="1" spans="1:16">
      <c r="A10" s="215"/>
      <c r="B10" s="214"/>
      <c r="C10" s="213">
        <f t="shared" si="0"/>
        <v>0</v>
      </c>
      <c r="D10" s="213">
        <f t="shared" si="1"/>
        <v>0</v>
      </c>
      <c r="E10" s="214"/>
      <c r="F10" s="213">
        <f t="shared" si="2"/>
        <v>0</v>
      </c>
      <c r="G10" s="214"/>
      <c r="H10" s="214"/>
      <c r="I10" s="214"/>
      <c r="J10" s="225">
        <f t="shared" si="3"/>
        <v>0</v>
      </c>
      <c r="K10" s="214"/>
      <c r="L10" s="214"/>
      <c r="M10" s="214"/>
      <c r="N10" s="214"/>
      <c r="O10" s="214"/>
      <c r="P10" s="214"/>
    </row>
    <row r="11" s="196" customFormat="1" ht="30.75" customHeight="1" spans="1:16">
      <c r="A11" s="215"/>
      <c r="B11" s="214"/>
      <c r="C11" s="213">
        <f t="shared" si="0"/>
        <v>0</v>
      </c>
      <c r="D11" s="213">
        <f t="shared" si="1"/>
        <v>0</v>
      </c>
      <c r="E11" s="214"/>
      <c r="F11" s="213">
        <f t="shared" si="2"/>
        <v>0</v>
      </c>
      <c r="G11" s="214"/>
      <c r="H11" s="214"/>
      <c r="I11" s="214"/>
      <c r="J11" s="225">
        <f t="shared" si="3"/>
        <v>0</v>
      </c>
      <c r="K11" s="214"/>
      <c r="L11" s="214"/>
      <c r="M11" s="214"/>
      <c r="N11" s="214"/>
      <c r="O11" s="214"/>
      <c r="P11" s="214"/>
    </row>
    <row r="12" ht="30.75" customHeight="1" spans="1:16">
      <c r="A12" s="215"/>
      <c r="B12" s="214"/>
      <c r="C12" s="213">
        <f t="shared" si="0"/>
        <v>0</v>
      </c>
      <c r="D12" s="213">
        <f t="shared" si="1"/>
        <v>0</v>
      </c>
      <c r="E12" s="214"/>
      <c r="F12" s="213">
        <f t="shared" si="2"/>
        <v>0</v>
      </c>
      <c r="G12" s="214"/>
      <c r="H12" s="214"/>
      <c r="I12" s="214"/>
      <c r="J12" s="225">
        <f t="shared" si="3"/>
        <v>0</v>
      </c>
      <c r="K12" s="214"/>
      <c r="L12" s="214"/>
      <c r="M12" s="214"/>
      <c r="N12" s="214"/>
      <c r="O12" s="214"/>
      <c r="P12" s="214"/>
    </row>
    <row r="13" ht="30.75" customHeight="1" spans="1:16">
      <c r="A13" s="215"/>
      <c r="B13" s="214"/>
      <c r="C13" s="213">
        <f t="shared" si="0"/>
        <v>0</v>
      </c>
      <c r="D13" s="213">
        <f t="shared" si="1"/>
        <v>0</v>
      </c>
      <c r="E13" s="214"/>
      <c r="F13" s="213">
        <f t="shared" si="2"/>
        <v>0</v>
      </c>
      <c r="G13" s="214"/>
      <c r="H13" s="214"/>
      <c r="I13" s="214"/>
      <c r="J13" s="225">
        <f t="shared" si="3"/>
        <v>0</v>
      </c>
      <c r="K13" s="214"/>
      <c r="L13" s="214"/>
      <c r="M13" s="214"/>
      <c r="N13" s="214"/>
      <c r="O13" s="214"/>
      <c r="P13" s="214"/>
    </row>
    <row r="14" ht="33" customHeight="1" spans="1:16">
      <c r="A14" s="216" t="s">
        <v>23</v>
      </c>
      <c r="B14" s="217"/>
      <c r="C14" s="213">
        <f>SUM(C6:C13)</f>
        <v>216</v>
      </c>
      <c r="D14" s="213">
        <f t="shared" ref="D14:P14" si="4">SUM(D6:D13)</f>
        <v>216</v>
      </c>
      <c r="E14" s="213">
        <f t="shared" si="4"/>
        <v>0</v>
      </c>
      <c r="F14" s="213">
        <f t="shared" si="4"/>
        <v>216</v>
      </c>
      <c r="G14" s="213">
        <f t="shared" si="4"/>
        <v>216</v>
      </c>
      <c r="H14" s="213">
        <f t="shared" si="4"/>
        <v>0</v>
      </c>
      <c r="I14" s="213">
        <f t="shared" si="4"/>
        <v>0</v>
      </c>
      <c r="J14" s="213">
        <f t="shared" si="4"/>
        <v>0</v>
      </c>
      <c r="K14" s="213">
        <f t="shared" si="4"/>
        <v>0</v>
      </c>
      <c r="L14" s="213">
        <f t="shared" si="4"/>
        <v>0</v>
      </c>
      <c r="M14" s="213">
        <f t="shared" si="4"/>
        <v>0</v>
      </c>
      <c r="N14" s="213">
        <f t="shared" si="4"/>
        <v>0</v>
      </c>
      <c r="O14" s="213"/>
      <c r="P14" s="213">
        <f t="shared" si="4"/>
        <v>0</v>
      </c>
    </row>
  </sheetData>
  <mergeCells count="19">
    <mergeCell ref="A1:P1"/>
    <mergeCell ref="A2:F2"/>
    <mergeCell ref="M2:P2"/>
    <mergeCell ref="D3:I3"/>
    <mergeCell ref="K3:L3"/>
    <mergeCell ref="F4:I4"/>
    <mergeCell ref="A14:B14"/>
    <mergeCell ref="A3:A5"/>
    <mergeCell ref="B3:B5"/>
    <mergeCell ref="C3:C5"/>
    <mergeCell ref="D4:D5"/>
    <mergeCell ref="E4:E5"/>
    <mergeCell ref="J3:J5"/>
    <mergeCell ref="K4:K5"/>
    <mergeCell ref="L4:L5"/>
    <mergeCell ref="M3:M5"/>
    <mergeCell ref="N3:N5"/>
    <mergeCell ref="O3:O5"/>
    <mergeCell ref="P3:P5"/>
  </mergeCells>
  <conditionalFormatting sqref="C6:P14">
    <cfRule type="cellIs" dxfId="0" priority="1" stopIfTrue="1" operator="equal">
      <formula>0</formula>
    </cfRule>
  </conditionalFormatting>
  <printOptions horizontalCentered="1" verticalCentered="1"/>
  <pageMargins left="0.865972222222222" right="1.0625" top="0.865972222222222" bottom="0.865972222222222" header="0.314583333333333" footer="0.314583333333333"/>
  <pageSetup paperSize="9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B6" sqref="B6"/>
    </sheetView>
  </sheetViews>
  <sheetFormatPr defaultColWidth="9.12222222222222" defaultRowHeight="12.75" customHeight="1" outlineLevelCol="3"/>
  <cols>
    <col min="1" max="1" width="18.6222222222222" customWidth="1"/>
    <col min="2" max="2" width="39.8777777777778" customWidth="1"/>
    <col min="3" max="3" width="22.5" customWidth="1"/>
    <col min="4" max="4" width="19.6222222222222" customWidth="1"/>
  </cols>
  <sheetData>
    <row r="1" ht="36" customHeight="1" spans="1:4">
      <c r="A1" s="61" t="s">
        <v>238</v>
      </c>
      <c r="B1" s="61"/>
      <c r="C1" s="61"/>
      <c r="D1" s="61"/>
    </row>
    <row r="2" ht="27" customHeight="1" spans="1:4">
      <c r="A2" s="80" t="str">
        <f>(部门基本情况表!A2)</f>
        <v>编报单位：万荣县第二中学</v>
      </c>
      <c r="B2" s="80"/>
      <c r="C2" s="84"/>
      <c r="D2" s="50" t="s">
        <v>25</v>
      </c>
    </row>
    <row r="3" ht="34.5" customHeight="1" spans="1:4">
      <c r="A3" s="10" t="s">
        <v>239</v>
      </c>
      <c r="B3" s="82"/>
      <c r="C3" s="85" t="s">
        <v>104</v>
      </c>
      <c r="D3" s="83" t="s">
        <v>240</v>
      </c>
    </row>
    <row r="4" ht="34.5" customHeight="1" spans="1:4">
      <c r="A4" s="86" t="s">
        <v>241</v>
      </c>
      <c r="B4" s="87" t="s">
        <v>242</v>
      </c>
      <c r="C4" s="83"/>
      <c r="D4" s="83"/>
    </row>
    <row r="5" ht="31.5" customHeight="1" spans="1:4">
      <c r="A5" s="86"/>
      <c r="B5" s="88" t="s">
        <v>243</v>
      </c>
      <c r="C5" s="59">
        <f>SUM(C6:C21)</f>
        <v>0</v>
      </c>
      <c r="D5" s="89"/>
    </row>
    <row r="6" ht="31.5" customHeight="1" spans="1:4">
      <c r="A6" s="90"/>
      <c r="B6" s="91"/>
      <c r="C6" s="59"/>
      <c r="D6" s="89"/>
    </row>
    <row r="7" ht="31.5" customHeight="1" spans="1:4">
      <c r="A7" s="90"/>
      <c r="B7" s="91"/>
      <c r="C7" s="59"/>
      <c r="D7" s="89"/>
    </row>
    <row r="8" ht="31.5" customHeight="1" spans="1:4">
      <c r="A8" s="90"/>
      <c r="B8" s="91"/>
      <c r="C8" s="59"/>
      <c r="D8" s="89"/>
    </row>
    <row r="9" ht="31.5" customHeight="1" spans="1:4">
      <c r="A9" s="90"/>
      <c r="B9" s="91"/>
      <c r="C9" s="59"/>
      <c r="D9" s="89"/>
    </row>
    <row r="10" ht="31.5" customHeight="1" spans="1:4">
      <c r="A10" s="90"/>
      <c r="B10" s="91"/>
      <c r="C10" s="59"/>
      <c r="D10" s="89"/>
    </row>
    <row r="11" ht="31.5" customHeight="1" spans="1:4">
      <c r="A11" s="90"/>
      <c r="B11" s="91"/>
      <c r="C11" s="59"/>
      <c r="D11" s="89"/>
    </row>
    <row r="12" ht="31.5" customHeight="1" spans="1:4">
      <c r="A12" s="90"/>
      <c r="B12" s="91"/>
      <c r="C12" s="59"/>
      <c r="D12" s="89"/>
    </row>
    <row r="13" ht="31.5" customHeight="1" spans="1:4">
      <c r="A13" s="90"/>
      <c r="B13" s="91"/>
      <c r="C13" s="59"/>
      <c r="D13" s="89"/>
    </row>
    <row r="14" ht="31.5" customHeight="1" spans="1:4">
      <c r="A14" s="90"/>
      <c r="B14" s="91"/>
      <c r="C14" s="59"/>
      <c r="D14" s="89"/>
    </row>
    <row r="15" ht="31.5" customHeight="1" spans="1:4">
      <c r="A15" s="90"/>
      <c r="B15" s="91"/>
      <c r="C15" s="59"/>
      <c r="D15" s="89"/>
    </row>
    <row r="16" ht="31.5" customHeight="1" spans="1:4">
      <c r="A16" s="90"/>
      <c r="B16" s="91"/>
      <c r="C16" s="59"/>
      <c r="D16" s="89"/>
    </row>
    <row r="17" ht="31.5" customHeight="1" spans="1:4">
      <c r="A17" s="90"/>
      <c r="B17" s="91"/>
      <c r="C17" s="59"/>
      <c r="D17" s="89"/>
    </row>
    <row r="18" ht="31.5" customHeight="1" spans="1:4">
      <c r="A18" s="90"/>
      <c r="B18" s="91"/>
      <c r="C18" s="59"/>
      <c r="D18" s="89"/>
    </row>
    <row r="19" ht="31.5" customHeight="1" spans="1:4">
      <c r="A19" s="90"/>
      <c r="B19" s="92"/>
      <c r="C19" s="59"/>
      <c r="D19" s="89"/>
    </row>
    <row r="20" ht="31.5" customHeight="1" spans="1:4">
      <c r="A20" s="90"/>
      <c r="B20" s="92"/>
      <c r="C20" s="59"/>
      <c r="D20" s="89"/>
    </row>
    <row r="21" ht="31.5" customHeight="1" spans="1:4">
      <c r="A21" s="93"/>
      <c r="B21" s="94"/>
      <c r="C21" s="59"/>
      <c r="D21" s="89"/>
    </row>
    <row r="22" customHeight="1" spans="1:3">
      <c r="A22" s="60"/>
      <c r="B22" s="60"/>
      <c r="C22" s="60"/>
    </row>
    <row r="23" customHeight="1" spans="1:3">
      <c r="A23" s="60"/>
      <c r="B23" s="60"/>
      <c r="C23" s="60"/>
    </row>
    <row r="24" customHeight="1" spans="1:3">
      <c r="A24" s="60"/>
      <c r="B24" s="60"/>
      <c r="C24" s="60"/>
    </row>
    <row r="25" customHeight="1" spans="2:3">
      <c r="B25" s="60"/>
      <c r="C25" s="60"/>
    </row>
    <row r="26" customHeight="1" spans="2:3">
      <c r="B26" s="60"/>
      <c r="C26" s="60"/>
    </row>
    <row r="27" customHeight="1" spans="2:3">
      <c r="B27" s="60"/>
      <c r="C27" s="60"/>
    </row>
    <row r="28" customHeight="1" spans="2:3">
      <c r="B28" s="60"/>
      <c r="C28" s="60"/>
    </row>
    <row r="29" customHeight="1" spans="2:2">
      <c r="B29" s="60"/>
    </row>
  </sheetData>
  <mergeCells count="5">
    <mergeCell ref="A1:D1"/>
    <mergeCell ref="A2:B2"/>
    <mergeCell ref="A3:B3"/>
    <mergeCell ref="C3:C4"/>
    <mergeCell ref="D3:D4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B6" sqref="B6"/>
    </sheetView>
  </sheetViews>
  <sheetFormatPr defaultColWidth="9.12222222222222" defaultRowHeight="12.75" customHeight="1" outlineLevelCol="4"/>
  <cols>
    <col min="1" max="1" width="16.1222222222222" customWidth="1"/>
    <col min="2" max="2" width="39.1222222222222" customWidth="1"/>
    <col min="3" max="3" width="16.5" customWidth="1"/>
    <col min="4" max="4" width="14.8777777777778" customWidth="1"/>
    <col min="5" max="5" width="13.8777777777778" customWidth="1"/>
  </cols>
  <sheetData>
    <row r="1" ht="38.25" customHeight="1" spans="1:5">
      <c r="A1" s="61" t="s">
        <v>244</v>
      </c>
      <c r="B1" s="61"/>
      <c r="C1" s="61"/>
      <c r="D1" s="61"/>
      <c r="E1" s="61"/>
    </row>
    <row r="2" ht="24.75" customHeight="1" spans="1:5">
      <c r="A2" s="80" t="str">
        <f>(部门基本情况表!A2)</f>
        <v>编报单位：万荣县第二中学</v>
      </c>
      <c r="B2" s="80"/>
      <c r="E2" s="81" t="s">
        <v>25</v>
      </c>
    </row>
    <row r="3" ht="35.25" customHeight="1" spans="1:5">
      <c r="A3" s="10" t="s">
        <v>245</v>
      </c>
      <c r="B3" s="82"/>
      <c r="C3" s="83" t="s">
        <v>79</v>
      </c>
      <c r="D3" s="83" t="s">
        <v>80</v>
      </c>
      <c r="E3" s="83" t="s">
        <v>81</v>
      </c>
    </row>
    <row r="4" ht="34.5" customHeight="1" spans="1:5">
      <c r="A4" s="16" t="s">
        <v>72</v>
      </c>
      <c r="B4" s="65" t="s">
        <v>242</v>
      </c>
      <c r="C4" s="83"/>
      <c r="D4" s="83"/>
      <c r="E4" s="83"/>
    </row>
    <row r="5" ht="31.5" customHeight="1" spans="1:5">
      <c r="A5" s="16"/>
      <c r="B5" s="65" t="s">
        <v>243</v>
      </c>
      <c r="C5" s="59">
        <f>SUM(D5:E5)</f>
        <v>0</v>
      </c>
      <c r="D5" s="59">
        <f>SUM(D6:D21)</f>
        <v>0</v>
      </c>
      <c r="E5" s="59">
        <f>SUM(E6:E21)</f>
        <v>0</v>
      </c>
    </row>
    <row r="6" ht="31.5" customHeight="1" spans="1:5">
      <c r="A6" s="17"/>
      <c r="B6" s="28"/>
      <c r="C6" s="59">
        <f t="shared" ref="C6:C22" si="0">SUM(D6:E6)</f>
        <v>0</v>
      </c>
      <c r="D6" s="59"/>
      <c r="E6" s="59"/>
    </row>
    <row r="7" ht="31.5" customHeight="1" spans="1:5">
      <c r="A7" s="17"/>
      <c r="B7" s="28"/>
      <c r="C7" s="59">
        <f t="shared" si="0"/>
        <v>0</v>
      </c>
      <c r="D7" s="59"/>
      <c r="E7" s="59"/>
    </row>
    <row r="8" ht="31.5" customHeight="1" spans="1:5">
      <c r="A8" s="17"/>
      <c r="B8" s="28"/>
      <c r="C8" s="59">
        <f t="shared" si="0"/>
        <v>0</v>
      </c>
      <c r="D8" s="59"/>
      <c r="E8" s="59"/>
    </row>
    <row r="9" ht="31.5" customHeight="1" spans="1:5">
      <c r="A9" s="17"/>
      <c r="B9" s="28"/>
      <c r="C9" s="59">
        <f t="shared" si="0"/>
        <v>0</v>
      </c>
      <c r="D9" s="59"/>
      <c r="E9" s="59"/>
    </row>
    <row r="10" ht="31.5" customHeight="1" spans="1:5">
      <c r="A10" s="17"/>
      <c r="B10" s="28"/>
      <c r="C10" s="59">
        <f t="shared" si="0"/>
        <v>0</v>
      </c>
      <c r="D10" s="59"/>
      <c r="E10" s="59"/>
    </row>
    <row r="11" ht="31.5" customHeight="1" spans="1:5">
      <c r="A11" s="17"/>
      <c r="B11" s="28"/>
      <c r="C11" s="59">
        <f t="shared" si="0"/>
        <v>0</v>
      </c>
      <c r="D11" s="59"/>
      <c r="E11" s="59"/>
    </row>
    <row r="12" ht="31.5" customHeight="1" spans="1:5">
      <c r="A12" s="17"/>
      <c r="B12" s="28"/>
      <c r="C12" s="59">
        <f t="shared" si="0"/>
        <v>0</v>
      </c>
      <c r="D12" s="59"/>
      <c r="E12" s="59"/>
    </row>
    <row r="13" ht="31.5" customHeight="1" spans="1:5">
      <c r="A13" s="17"/>
      <c r="B13" s="28"/>
      <c r="C13" s="59">
        <f t="shared" si="0"/>
        <v>0</v>
      </c>
      <c r="D13" s="59"/>
      <c r="E13" s="59"/>
    </row>
    <row r="14" ht="31.5" customHeight="1" spans="1:5">
      <c r="A14" s="17"/>
      <c r="B14" s="28"/>
      <c r="C14" s="59">
        <f t="shared" si="0"/>
        <v>0</v>
      </c>
      <c r="D14" s="59"/>
      <c r="E14" s="59"/>
    </row>
    <row r="15" ht="31.5" customHeight="1" spans="1:5">
      <c r="A15" s="17"/>
      <c r="B15" s="28"/>
      <c r="C15" s="59">
        <f t="shared" si="0"/>
        <v>0</v>
      </c>
      <c r="D15" s="59"/>
      <c r="E15" s="59"/>
    </row>
    <row r="16" ht="31.5" customHeight="1" spans="1:5">
      <c r="A16" s="17"/>
      <c r="B16" s="28"/>
      <c r="C16" s="59">
        <f t="shared" si="0"/>
        <v>0</v>
      </c>
      <c r="D16" s="59"/>
      <c r="E16" s="59"/>
    </row>
    <row r="17" ht="31.5" customHeight="1" spans="1:5">
      <c r="A17" s="17"/>
      <c r="B17" s="28"/>
      <c r="C17" s="59">
        <f t="shared" si="0"/>
        <v>0</v>
      </c>
      <c r="D17" s="59"/>
      <c r="E17" s="59"/>
    </row>
    <row r="18" ht="31.5" customHeight="1" spans="1:5">
      <c r="A18" s="17"/>
      <c r="B18" s="29"/>
      <c r="C18" s="59">
        <f t="shared" si="0"/>
        <v>0</v>
      </c>
      <c r="D18" s="59"/>
      <c r="E18" s="59"/>
    </row>
    <row r="19" ht="31.5" customHeight="1" spans="1:5">
      <c r="A19" s="17"/>
      <c r="B19" s="29"/>
      <c r="C19" s="59">
        <f t="shared" si="0"/>
        <v>0</v>
      </c>
      <c r="D19" s="59"/>
      <c r="E19" s="59"/>
    </row>
    <row r="20" ht="31.5" customHeight="1" spans="1:5">
      <c r="A20" s="17"/>
      <c r="B20" s="29"/>
      <c r="C20" s="59">
        <f t="shared" si="0"/>
        <v>0</v>
      </c>
      <c r="D20" s="59"/>
      <c r="E20" s="59"/>
    </row>
    <row r="21" ht="31.5" customHeight="1" spans="1:5">
      <c r="A21" s="17"/>
      <c r="B21" s="29"/>
      <c r="C21" s="59">
        <f t="shared" si="0"/>
        <v>0</v>
      </c>
      <c r="D21" s="59"/>
      <c r="E21" s="59"/>
    </row>
    <row r="22" customHeight="1" spans="1:5">
      <c r="A22" s="60"/>
      <c r="B22" s="60"/>
      <c r="C22" s="60"/>
      <c r="D22" s="60"/>
      <c r="E22" s="60"/>
    </row>
    <row r="23" customHeight="1" spans="1:5">
      <c r="A23" s="60"/>
      <c r="B23" s="60"/>
      <c r="C23" s="60"/>
      <c r="D23" s="60"/>
      <c r="E23" s="60"/>
    </row>
    <row r="24" customHeight="1" spans="2:5">
      <c r="B24" s="60"/>
      <c r="C24" s="60"/>
      <c r="D24" s="60"/>
      <c r="E24" s="60"/>
    </row>
    <row r="25" customHeight="1" spans="2:5">
      <c r="B25" s="60"/>
      <c r="C25" s="60"/>
      <c r="D25" s="60"/>
      <c r="E25" s="60"/>
    </row>
    <row r="26" customHeight="1" spans="2:3">
      <c r="B26" s="60"/>
      <c r="C26" s="60"/>
    </row>
    <row r="27" customHeight="1" spans="2:3">
      <c r="B27" s="60"/>
      <c r="C27" s="60"/>
    </row>
    <row r="28" customHeight="1" spans="3:3">
      <c r="C28" s="60"/>
    </row>
    <row r="29" customHeight="1" spans="3:3">
      <c r="C29" s="60"/>
    </row>
  </sheetData>
  <mergeCells count="6">
    <mergeCell ref="A1:E1"/>
    <mergeCell ref="A2:B2"/>
    <mergeCell ref="A3:B3"/>
    <mergeCell ref="C3:C4"/>
    <mergeCell ref="D3:D4"/>
    <mergeCell ref="E3:E4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showGridLines="0" showZeros="0" topLeftCell="A2" workbookViewId="0">
      <selection activeCell="B6" sqref="B6"/>
    </sheetView>
  </sheetViews>
  <sheetFormatPr defaultColWidth="9.12222222222222" defaultRowHeight="12.75" customHeight="1"/>
  <cols>
    <col min="1" max="1" width="27.8777777777778" customWidth="1"/>
    <col min="2" max="2" width="12" customWidth="1"/>
    <col min="3" max="3" width="10.3777777777778" customWidth="1"/>
    <col min="4" max="6" width="10" customWidth="1"/>
    <col min="7" max="7" width="9.87777777777778" customWidth="1"/>
    <col min="8" max="8" width="10.5" customWidth="1"/>
  </cols>
  <sheetData>
    <row r="1" ht="36" customHeight="1" spans="1:8">
      <c r="A1" s="61" t="s">
        <v>246</v>
      </c>
      <c r="B1" s="61"/>
      <c r="C1" s="61"/>
      <c r="D1" s="61"/>
      <c r="E1" s="61"/>
      <c r="F1" s="61"/>
      <c r="G1" s="61"/>
      <c r="H1" s="61"/>
    </row>
    <row r="2" ht="24.75" customHeight="1" spans="1:8">
      <c r="A2" s="49" t="str">
        <f>(部门基本情况表!A2)</f>
        <v>编报单位：万荣县第二中学</v>
      </c>
      <c r="B2" s="49"/>
      <c r="C2" s="62"/>
      <c r="D2" s="50"/>
      <c r="E2" s="50"/>
      <c r="F2" s="50"/>
      <c r="G2" s="50"/>
      <c r="H2" s="50" t="s">
        <v>25</v>
      </c>
    </row>
    <row r="3" ht="24.75" customHeight="1" spans="1:8">
      <c r="A3" s="51" t="s">
        <v>247</v>
      </c>
      <c r="B3" s="63" t="s">
        <v>248</v>
      </c>
      <c r="C3" s="64"/>
      <c r="D3" s="64"/>
      <c r="E3" s="64"/>
      <c r="F3" s="64"/>
      <c r="G3" s="64"/>
      <c r="H3" s="65" t="s">
        <v>249</v>
      </c>
    </row>
    <row r="4" ht="24.75" customHeight="1" spans="1:8">
      <c r="A4" s="66"/>
      <c r="B4" s="67" t="s">
        <v>250</v>
      </c>
      <c r="C4" s="68"/>
      <c r="D4" s="63" t="s">
        <v>80</v>
      </c>
      <c r="E4" s="68"/>
      <c r="F4" s="63" t="s">
        <v>81</v>
      </c>
      <c r="G4" s="64"/>
      <c r="H4" s="52"/>
    </row>
    <row r="5" ht="33.75" customHeight="1" spans="1:8">
      <c r="A5" s="69"/>
      <c r="B5" s="29" t="s">
        <v>23</v>
      </c>
      <c r="C5" s="29" t="s">
        <v>251</v>
      </c>
      <c r="D5" s="29" t="s">
        <v>252</v>
      </c>
      <c r="E5" s="29" t="s">
        <v>251</v>
      </c>
      <c r="F5" s="29" t="s">
        <v>252</v>
      </c>
      <c r="G5" s="70" t="s">
        <v>251</v>
      </c>
      <c r="H5" s="52"/>
    </row>
    <row r="6" ht="39" customHeight="1" spans="1:10">
      <c r="A6" s="65" t="s">
        <v>253</v>
      </c>
      <c r="B6" s="71">
        <v>0</v>
      </c>
      <c r="C6" s="71">
        <f t="shared" ref="B6:G6" si="0">SUM(C7,C8,C11)</f>
        <v>0</v>
      </c>
      <c r="D6" s="71">
        <f t="shared" si="0"/>
        <v>0</v>
      </c>
      <c r="E6" s="71">
        <f t="shared" si="0"/>
        <v>0</v>
      </c>
      <c r="F6" s="71">
        <f t="shared" si="0"/>
        <v>0</v>
      </c>
      <c r="G6" s="71">
        <f t="shared" si="0"/>
        <v>0</v>
      </c>
      <c r="H6" s="55"/>
      <c r="I6" s="60"/>
      <c r="J6" s="60"/>
    </row>
    <row r="7" ht="39" customHeight="1" spans="1:12">
      <c r="A7" s="72" t="s">
        <v>254</v>
      </c>
      <c r="B7" s="71">
        <f>SUM(D7+F7)</f>
        <v>0</v>
      </c>
      <c r="C7" s="71">
        <f>SUM(E7+G7)</f>
        <v>0</v>
      </c>
      <c r="D7" s="59"/>
      <c r="E7" s="59"/>
      <c r="F7" s="59"/>
      <c r="G7" s="59"/>
      <c r="H7" s="55"/>
      <c r="K7" s="60"/>
      <c r="L7" s="60"/>
    </row>
    <row r="8" ht="39" customHeight="1" spans="1:11">
      <c r="A8" s="72" t="s">
        <v>255</v>
      </c>
      <c r="B8" s="71">
        <f>SUM(D8+F8)</f>
        <v>0</v>
      </c>
      <c r="C8" s="71">
        <f>SUM(C9:C10)</f>
        <v>0</v>
      </c>
      <c r="D8" s="71"/>
      <c r="E8" s="71">
        <f>SUM(E9:E10)</f>
        <v>0</v>
      </c>
      <c r="F8" s="71"/>
      <c r="G8" s="71">
        <f>SUM(G9:G10)</f>
        <v>0</v>
      </c>
      <c r="H8" s="55"/>
      <c r="I8" s="60"/>
      <c r="J8" s="60"/>
      <c r="K8" s="60"/>
    </row>
    <row r="9" ht="39" customHeight="1" spans="1:12">
      <c r="A9" s="73" t="s">
        <v>256</v>
      </c>
      <c r="B9" s="71">
        <f>SUM(D9+F9)</f>
        <v>0</v>
      </c>
      <c r="C9" s="71">
        <f>SUM(E9+G9)</f>
        <v>0</v>
      </c>
      <c r="D9" s="59"/>
      <c r="E9" s="59"/>
      <c r="F9" s="59"/>
      <c r="G9" s="59"/>
      <c r="H9" s="55"/>
      <c r="I9" s="60"/>
      <c r="J9" s="60"/>
      <c r="L9" s="60"/>
    </row>
    <row r="10" ht="39" customHeight="1" spans="1:12">
      <c r="A10" s="73" t="s">
        <v>257</v>
      </c>
      <c r="B10" s="71">
        <f>SUM(D10+F10)</f>
        <v>0</v>
      </c>
      <c r="C10" s="71">
        <f>SUM(E10+G10)</f>
        <v>0</v>
      </c>
      <c r="D10" s="59"/>
      <c r="E10" s="59">
        <f>SUM('一般公共预算财政拨款基本及项目经济分类总表（八）'!AN6)</f>
        <v>0</v>
      </c>
      <c r="F10" s="59"/>
      <c r="G10" s="59">
        <f>SUM('一般公共预算财政拨款基本及项目经济分类总表（八）'!AN5-'一般公共预算财政拨款基本及项目经济分类总表（八）'!AN6)</f>
        <v>0</v>
      </c>
      <c r="H10" s="55"/>
      <c r="I10" s="60"/>
      <c r="J10" s="60"/>
      <c r="K10" s="60"/>
      <c r="L10" s="60"/>
    </row>
    <row r="11" ht="39" customHeight="1" spans="1:12">
      <c r="A11" s="74" t="s">
        <v>166</v>
      </c>
      <c r="B11" s="71">
        <f>SUM(D11+F11)</f>
        <v>0</v>
      </c>
      <c r="C11" s="71">
        <f>SUM(E11+G11)</f>
        <v>0</v>
      </c>
      <c r="D11" s="59"/>
      <c r="E11" s="59">
        <f>SUM('一般公共预算财政拨款基本及项目经济分类总表（八）'!AM6)</f>
        <v>0</v>
      </c>
      <c r="F11" s="59"/>
      <c r="G11" s="59">
        <f>SUM('一般公共预算财政拨款基本及项目经济分类总表（八）'!AM5-'一般公共预算财政拨款基本及项目经济分类总表（八）'!AM6)</f>
        <v>0</v>
      </c>
      <c r="H11" s="55"/>
      <c r="I11" s="60"/>
      <c r="J11" s="60"/>
      <c r="K11" s="60"/>
      <c r="L11" s="60"/>
    </row>
    <row r="12" ht="257" customHeight="1" spans="1:10">
      <c r="A12" s="75" t="s">
        <v>258</v>
      </c>
      <c r="B12" s="76"/>
      <c r="C12" s="76"/>
      <c r="D12" s="76"/>
      <c r="E12" s="76"/>
      <c r="F12" s="76"/>
      <c r="G12" s="76"/>
      <c r="H12" s="77"/>
      <c r="I12" s="60"/>
      <c r="J12" s="60"/>
    </row>
    <row r="13" ht="32.25" customHeight="1" spans="1:11">
      <c r="A13" s="78" t="s">
        <v>259</v>
      </c>
      <c r="B13" s="79"/>
      <c r="C13" s="79"/>
      <c r="D13" s="79"/>
      <c r="E13" s="79"/>
      <c r="F13" s="79"/>
      <c r="G13" s="79"/>
      <c r="H13" s="79"/>
      <c r="K13" s="60"/>
    </row>
  </sheetData>
  <mergeCells count="10">
    <mergeCell ref="A1:H1"/>
    <mergeCell ref="A2:B2"/>
    <mergeCell ref="B3:G3"/>
    <mergeCell ref="B4:C4"/>
    <mergeCell ref="D4:E4"/>
    <mergeCell ref="F4:G4"/>
    <mergeCell ref="A12:H12"/>
    <mergeCell ref="A13:H13"/>
    <mergeCell ref="A3:A5"/>
    <mergeCell ref="H3:H5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B9" sqref="B9"/>
    </sheetView>
  </sheetViews>
  <sheetFormatPr defaultColWidth="9.12222222222222" defaultRowHeight="12.75" customHeight="1" outlineLevelCol="2"/>
  <cols>
    <col min="1" max="1" width="33.8777777777778" customWidth="1"/>
    <col min="2" max="2" width="28.5" customWidth="1"/>
    <col min="3" max="3" width="35.5" customWidth="1"/>
  </cols>
  <sheetData>
    <row r="1" ht="36" customHeight="1" spans="1:3">
      <c r="A1" s="48" t="s">
        <v>260</v>
      </c>
      <c r="B1" s="48"/>
      <c r="C1" s="48"/>
    </row>
    <row r="2" ht="27" customHeight="1" spans="1:3">
      <c r="A2" s="49" t="str">
        <f>(部门基本情况表!A2)</f>
        <v>编报单位：万荣县第二中学</v>
      </c>
      <c r="B2" s="49"/>
      <c r="C2" s="50" t="s">
        <v>25</v>
      </c>
    </row>
    <row r="3" ht="41.25" customHeight="1" spans="1:3">
      <c r="A3" s="51" t="s">
        <v>261</v>
      </c>
      <c r="B3" s="52" t="s">
        <v>104</v>
      </c>
      <c r="C3" s="52" t="s">
        <v>249</v>
      </c>
    </row>
    <row r="4" ht="31.5" customHeight="1" spans="1:3">
      <c r="A4" s="53" t="s">
        <v>99</v>
      </c>
      <c r="B4" s="54">
        <f>SUM(B5:B21)</f>
        <v>64080</v>
      </c>
      <c r="C4" s="55"/>
    </row>
    <row r="5" ht="31.5" customHeight="1" spans="1:3">
      <c r="A5" s="56"/>
      <c r="B5" s="54">
        <f>SUM('一般公共预算财政拨款基本支出经济分类表（七）'!D5)</f>
        <v>64080</v>
      </c>
      <c r="C5" s="57" t="s">
        <v>262</v>
      </c>
    </row>
    <row r="6" ht="31.5" customHeight="1" spans="1:3">
      <c r="A6" s="58"/>
      <c r="B6" s="59"/>
      <c r="C6" s="55"/>
    </row>
    <row r="7" ht="31.5" customHeight="1" spans="1:3">
      <c r="A7" s="58"/>
      <c r="B7" s="59"/>
      <c r="C7" s="55"/>
    </row>
    <row r="8" ht="31.5" customHeight="1" spans="1:3">
      <c r="A8" s="58"/>
      <c r="B8" s="59"/>
      <c r="C8" s="55"/>
    </row>
    <row r="9" ht="31.5" customHeight="1" spans="1:3">
      <c r="A9" s="58"/>
      <c r="B9" s="59"/>
      <c r="C9" s="55"/>
    </row>
    <row r="10" ht="31.5" customHeight="1" spans="1:3">
      <c r="A10" s="58"/>
      <c r="B10" s="59"/>
      <c r="C10" s="55"/>
    </row>
    <row r="11" ht="31.5" customHeight="1" spans="1:3">
      <c r="A11" s="58"/>
      <c r="B11" s="59"/>
      <c r="C11" s="55"/>
    </row>
    <row r="12" ht="31.5" customHeight="1" spans="1:3">
      <c r="A12" s="58"/>
      <c r="B12" s="59"/>
      <c r="C12" s="55"/>
    </row>
    <row r="13" ht="31.5" customHeight="1" spans="1:3">
      <c r="A13" s="58"/>
      <c r="B13" s="59"/>
      <c r="C13" s="55"/>
    </row>
    <row r="14" ht="31.5" customHeight="1" spans="1:3">
      <c r="A14" s="58"/>
      <c r="B14" s="59"/>
      <c r="C14" s="55"/>
    </row>
    <row r="15" ht="31.5" customHeight="1" spans="1:3">
      <c r="A15" s="53"/>
      <c r="B15" s="59"/>
      <c r="C15" s="55"/>
    </row>
    <row r="16" ht="31.5" customHeight="1" spans="1:3">
      <c r="A16" s="53"/>
      <c r="B16" s="59"/>
      <c r="C16" s="55"/>
    </row>
    <row r="17" ht="31.5" customHeight="1" spans="1:3">
      <c r="A17" s="53"/>
      <c r="B17" s="59"/>
      <c r="C17" s="55"/>
    </row>
    <row r="18" ht="31.5" customHeight="1" spans="1:3">
      <c r="A18" s="53"/>
      <c r="B18" s="59"/>
      <c r="C18" s="55"/>
    </row>
    <row r="19" ht="31.5" customHeight="1" spans="1:3">
      <c r="A19" s="53"/>
      <c r="B19" s="59"/>
      <c r="C19" s="55"/>
    </row>
    <row r="20" ht="31.5" customHeight="1" spans="1:3">
      <c r="A20" s="53"/>
      <c r="B20" s="59"/>
      <c r="C20" s="55"/>
    </row>
    <row r="21" ht="31.5" customHeight="1" spans="1:3">
      <c r="A21" s="53"/>
      <c r="B21" s="59"/>
      <c r="C21" s="55"/>
    </row>
    <row r="22" customHeight="1" spans="1:3">
      <c r="A22" s="60"/>
      <c r="B22" s="60"/>
      <c r="C22" s="60"/>
    </row>
    <row r="23" customHeight="1" spans="1:3">
      <c r="A23" s="60"/>
      <c r="B23" s="60"/>
      <c r="C23" s="60"/>
    </row>
    <row r="24" customHeight="1" spans="1:3">
      <c r="A24" s="60"/>
      <c r="B24" s="60"/>
      <c r="C24" s="60"/>
    </row>
    <row r="25" customHeight="1" spans="2:3">
      <c r="B25" s="60"/>
      <c r="C25" s="60"/>
    </row>
    <row r="26" customHeight="1" spans="2:3">
      <c r="B26" s="60"/>
      <c r="C26" s="60"/>
    </row>
  </sheetData>
  <mergeCells count="2">
    <mergeCell ref="A1:C1"/>
    <mergeCell ref="A2:B2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  <pageSetUpPr fitToPage="1"/>
  </sheetPr>
  <dimension ref="A1:O75"/>
  <sheetViews>
    <sheetView workbookViewId="0">
      <selection activeCell="L5" sqref="L5:L6"/>
    </sheetView>
  </sheetViews>
  <sheetFormatPr defaultColWidth="12" defaultRowHeight="22.5" customHeight="1"/>
  <cols>
    <col min="1" max="1" width="5.5" style="3" customWidth="1"/>
    <col min="2" max="2" width="14.5" style="2" customWidth="1"/>
    <col min="3" max="3" width="12.1222222222222" style="2" customWidth="1"/>
    <col min="4" max="4" width="6" style="2" customWidth="1"/>
    <col min="5" max="5" width="7.62222222222222" style="2" customWidth="1"/>
    <col min="6" max="6" width="25.3777777777778" style="2" customWidth="1"/>
    <col min="7" max="7" width="13.3777777777778" style="3" customWidth="1"/>
    <col min="8" max="8" width="12.1222222222222" style="2" customWidth="1"/>
    <col min="9" max="9" width="11.8777777777778" style="2" customWidth="1"/>
    <col min="10" max="11" width="12.1222222222222" style="2" customWidth="1"/>
    <col min="12" max="12" width="11" style="4" customWidth="1"/>
    <col min="13" max="13" width="12.1222222222222" style="4" customWidth="1"/>
    <col min="14" max="14" width="5.5" style="4" customWidth="1"/>
    <col min="15" max="15" width="8" style="2" customWidth="1"/>
    <col min="16" max="16384" width="12" style="3"/>
  </cols>
  <sheetData>
    <row r="1" ht="28.5" customHeight="1" spans="1:15">
      <c r="A1" s="5" t="s">
        <v>263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4.75" customHeight="1" spans="1:15">
      <c r="A2" s="6" t="s">
        <v>21</v>
      </c>
      <c r="B2" s="6"/>
      <c r="C2" s="6"/>
      <c r="D2" s="6"/>
      <c r="E2" s="6"/>
      <c r="F2" s="6"/>
      <c r="G2" s="7"/>
      <c r="H2" s="7"/>
      <c r="I2" s="7"/>
      <c r="J2" s="7"/>
      <c r="K2" s="7"/>
      <c r="L2" s="32" t="s">
        <v>264</v>
      </c>
      <c r="M2" s="32"/>
      <c r="N2" s="32"/>
      <c r="O2" s="33"/>
    </row>
    <row r="3" s="1" customFormat="1" ht="24" customHeight="1" spans="1:15">
      <c r="A3" s="8" t="s">
        <v>265</v>
      </c>
      <c r="B3" s="9" t="s">
        <v>266</v>
      </c>
      <c r="C3" s="9" t="s">
        <v>267</v>
      </c>
      <c r="D3" s="9" t="s">
        <v>268</v>
      </c>
      <c r="E3" s="9" t="s">
        <v>269</v>
      </c>
      <c r="F3" s="9" t="s">
        <v>270</v>
      </c>
      <c r="G3" s="10" t="s">
        <v>271</v>
      </c>
      <c r="H3" s="11"/>
      <c r="I3" s="11"/>
      <c r="J3" s="11"/>
      <c r="K3" s="11"/>
      <c r="L3" s="34"/>
      <c r="M3" s="35" t="s">
        <v>272</v>
      </c>
      <c r="N3" s="36"/>
      <c r="O3" s="9" t="s">
        <v>240</v>
      </c>
    </row>
    <row r="4" s="1" customFormat="1" ht="27" customHeight="1" spans="1:15">
      <c r="A4" s="12"/>
      <c r="B4" s="13"/>
      <c r="C4" s="14"/>
      <c r="D4" s="13"/>
      <c r="E4" s="13"/>
      <c r="F4" s="15"/>
      <c r="G4" s="16" t="s">
        <v>273</v>
      </c>
      <c r="H4" s="17" t="s">
        <v>274</v>
      </c>
      <c r="I4" s="17" t="s">
        <v>275</v>
      </c>
      <c r="J4" s="17" t="s">
        <v>276</v>
      </c>
      <c r="K4" s="17" t="s">
        <v>277</v>
      </c>
      <c r="L4" s="37" t="s">
        <v>278</v>
      </c>
      <c r="M4" s="38"/>
      <c r="N4" s="39"/>
      <c r="O4" s="13"/>
    </row>
    <row r="5" s="2" customFormat="1" ht="18.75" customHeight="1" spans="1:15">
      <c r="A5" s="18">
        <v>1</v>
      </c>
      <c r="B5" s="19" t="s">
        <v>279</v>
      </c>
      <c r="C5" s="19" t="s">
        <v>280</v>
      </c>
      <c r="D5" s="19" t="s">
        <v>281</v>
      </c>
      <c r="E5" s="19">
        <v>60</v>
      </c>
      <c r="F5" s="20" t="s">
        <v>282</v>
      </c>
      <c r="G5" s="21">
        <v>210000</v>
      </c>
      <c r="H5" s="21"/>
      <c r="I5" s="21"/>
      <c r="J5" s="21">
        <v>210000</v>
      </c>
      <c r="K5" s="21"/>
      <c r="L5" s="21"/>
      <c r="M5" s="40" t="s">
        <v>283</v>
      </c>
      <c r="N5" s="40" t="s">
        <v>284</v>
      </c>
      <c r="O5" s="18"/>
    </row>
    <row r="6" s="2" customFormat="1" ht="18.75" customHeight="1" spans="1:15">
      <c r="A6" s="18"/>
      <c r="B6" s="22"/>
      <c r="C6" s="22"/>
      <c r="D6" s="22"/>
      <c r="E6" s="22"/>
      <c r="F6" s="23"/>
      <c r="G6" s="24"/>
      <c r="H6" s="24"/>
      <c r="I6" s="24"/>
      <c r="J6" s="24"/>
      <c r="K6" s="24"/>
      <c r="L6" s="24"/>
      <c r="M6" s="40" t="s">
        <v>285</v>
      </c>
      <c r="N6" s="40" t="s">
        <v>284</v>
      </c>
      <c r="O6" s="18"/>
    </row>
    <row r="7" s="2" customFormat="1" ht="18.75" customHeight="1" spans="1:15">
      <c r="A7" s="8">
        <v>2</v>
      </c>
      <c r="B7" s="8" t="s">
        <v>286</v>
      </c>
      <c r="C7" s="8" t="s">
        <v>287</v>
      </c>
      <c r="D7" s="8" t="s">
        <v>288</v>
      </c>
      <c r="E7" s="8">
        <v>150</v>
      </c>
      <c r="F7" s="9" t="s">
        <v>289</v>
      </c>
      <c r="G7" s="21">
        <v>45000</v>
      </c>
      <c r="H7" s="25"/>
      <c r="I7" s="25"/>
      <c r="J7" s="21">
        <v>45000</v>
      </c>
      <c r="K7" s="25"/>
      <c r="L7" s="25"/>
      <c r="M7" s="40" t="s">
        <v>283</v>
      </c>
      <c r="N7" s="40" t="s">
        <v>284</v>
      </c>
      <c r="O7" s="8"/>
    </row>
    <row r="8" s="2" customFormat="1" ht="18.75" customHeight="1" spans="1:15">
      <c r="A8" s="15"/>
      <c r="B8" s="15"/>
      <c r="C8" s="15"/>
      <c r="D8" s="15"/>
      <c r="E8" s="15"/>
      <c r="F8" s="14"/>
      <c r="G8" s="24"/>
      <c r="H8" s="26"/>
      <c r="I8" s="26"/>
      <c r="J8" s="24"/>
      <c r="K8" s="26"/>
      <c r="L8" s="26"/>
      <c r="M8" s="40" t="s">
        <v>285</v>
      </c>
      <c r="N8" s="40" t="s">
        <v>284</v>
      </c>
      <c r="O8" s="15"/>
    </row>
    <row r="9" s="2" customFormat="1" ht="18.75" customHeight="1" spans="1:15">
      <c r="A9" s="8">
        <v>3</v>
      </c>
      <c r="B9" s="8" t="s">
        <v>290</v>
      </c>
      <c r="C9" s="8" t="s">
        <v>291</v>
      </c>
      <c r="D9" s="8" t="s">
        <v>292</v>
      </c>
      <c r="E9" s="8">
        <v>200</v>
      </c>
      <c r="F9" s="9" t="s">
        <v>293</v>
      </c>
      <c r="G9" s="21">
        <v>200000</v>
      </c>
      <c r="H9" s="25"/>
      <c r="I9" s="25"/>
      <c r="J9" s="21">
        <v>200000</v>
      </c>
      <c r="K9" s="25"/>
      <c r="L9" s="25"/>
      <c r="M9" s="40" t="s">
        <v>283</v>
      </c>
      <c r="N9" s="40" t="s">
        <v>284</v>
      </c>
      <c r="O9" s="8"/>
    </row>
    <row r="10" s="2" customFormat="1" ht="18.75" customHeight="1" spans="1:15">
      <c r="A10" s="15"/>
      <c r="B10" s="15"/>
      <c r="C10" s="15"/>
      <c r="D10" s="15"/>
      <c r="E10" s="15"/>
      <c r="F10" s="14"/>
      <c r="G10" s="24"/>
      <c r="H10" s="26"/>
      <c r="I10" s="26"/>
      <c r="J10" s="24"/>
      <c r="K10" s="26"/>
      <c r="L10" s="26"/>
      <c r="M10" s="40" t="s">
        <v>285</v>
      </c>
      <c r="N10" s="40" t="s">
        <v>284</v>
      </c>
      <c r="O10" s="15"/>
    </row>
    <row r="11" s="2" customFormat="1" ht="18.75" customHeight="1" spans="1:15">
      <c r="A11" s="27"/>
      <c r="B11" s="8" t="s">
        <v>294</v>
      </c>
      <c r="C11" s="8" t="s">
        <v>295</v>
      </c>
      <c r="D11" s="8" t="s">
        <v>296</v>
      </c>
      <c r="E11" s="8">
        <v>200</v>
      </c>
      <c r="F11" s="9" t="s">
        <v>297</v>
      </c>
      <c r="G11" s="21">
        <v>40000</v>
      </c>
      <c r="H11" s="25"/>
      <c r="I11" s="25"/>
      <c r="J11" s="21">
        <v>40000</v>
      </c>
      <c r="K11" s="25"/>
      <c r="L11" s="25"/>
      <c r="M11" s="40" t="s">
        <v>283</v>
      </c>
      <c r="N11" s="40" t="s">
        <v>284</v>
      </c>
      <c r="O11" s="8"/>
    </row>
    <row r="12" s="2" customFormat="1" ht="18.75" customHeight="1" spans="1:15">
      <c r="A12" s="27"/>
      <c r="B12" s="15"/>
      <c r="C12" s="15"/>
      <c r="D12" s="15"/>
      <c r="E12" s="15"/>
      <c r="F12" s="14"/>
      <c r="G12" s="24"/>
      <c r="H12" s="26"/>
      <c r="I12" s="26"/>
      <c r="J12" s="24"/>
      <c r="K12" s="26"/>
      <c r="L12" s="26"/>
      <c r="M12" s="40" t="s">
        <v>285</v>
      </c>
      <c r="N12" s="40" t="s">
        <v>284</v>
      </c>
      <c r="O12" s="15"/>
    </row>
    <row r="13" s="2" customFormat="1" ht="18.75" customHeight="1" spans="1:15">
      <c r="A13" s="8">
        <v>4</v>
      </c>
      <c r="B13" s="19" t="s">
        <v>298</v>
      </c>
      <c r="C13" s="19" t="s">
        <v>299</v>
      </c>
      <c r="D13" s="19" t="s">
        <v>281</v>
      </c>
      <c r="E13" s="19">
        <v>1</v>
      </c>
      <c r="F13" s="20" t="s">
        <v>300</v>
      </c>
      <c r="G13" s="21">
        <v>100000</v>
      </c>
      <c r="H13" s="21"/>
      <c r="I13" s="21"/>
      <c r="J13" s="21">
        <v>100000</v>
      </c>
      <c r="K13" s="25"/>
      <c r="L13" s="25"/>
      <c r="M13" s="40" t="s">
        <v>283</v>
      </c>
      <c r="N13" s="40" t="s">
        <v>284</v>
      </c>
      <c r="O13" s="8"/>
    </row>
    <row r="14" s="2" customFormat="1" ht="18.75" customHeight="1" spans="1:15">
      <c r="A14" s="15"/>
      <c r="B14" s="22"/>
      <c r="C14" s="22"/>
      <c r="D14" s="22"/>
      <c r="E14" s="22"/>
      <c r="F14" s="23"/>
      <c r="G14" s="24"/>
      <c r="H14" s="24"/>
      <c r="I14" s="24"/>
      <c r="J14" s="24"/>
      <c r="K14" s="26"/>
      <c r="L14" s="26"/>
      <c r="M14" s="40" t="s">
        <v>285</v>
      </c>
      <c r="N14" s="40" t="s">
        <v>284</v>
      </c>
      <c r="O14" s="15"/>
    </row>
    <row r="15" s="2" customFormat="1" ht="18.75" customHeight="1" spans="1:15">
      <c r="A15" s="8">
        <v>5</v>
      </c>
      <c r="B15" s="28" t="s">
        <v>301</v>
      </c>
      <c r="C15" s="28" t="s">
        <v>302</v>
      </c>
      <c r="D15" s="28" t="s">
        <v>288</v>
      </c>
      <c r="E15" s="28">
        <v>4</v>
      </c>
      <c r="F15" s="29" t="s">
        <v>303</v>
      </c>
      <c r="G15" s="30">
        <v>20000</v>
      </c>
      <c r="H15" s="30"/>
      <c r="I15" s="30"/>
      <c r="J15" s="30">
        <v>20000</v>
      </c>
      <c r="K15" s="25"/>
      <c r="L15" s="25"/>
      <c r="M15" s="40" t="s">
        <v>283</v>
      </c>
      <c r="N15" s="40" t="s">
        <v>284</v>
      </c>
      <c r="O15" s="8"/>
    </row>
    <row r="16" s="2" customFormat="1" ht="18.75" customHeight="1" spans="1:15">
      <c r="A16" s="15"/>
      <c r="B16" s="28"/>
      <c r="C16" s="28"/>
      <c r="D16" s="28"/>
      <c r="E16" s="28"/>
      <c r="F16" s="29"/>
      <c r="G16" s="30"/>
      <c r="H16" s="30"/>
      <c r="I16" s="30"/>
      <c r="J16" s="30"/>
      <c r="K16" s="26"/>
      <c r="L16" s="26"/>
      <c r="M16" s="40" t="s">
        <v>285</v>
      </c>
      <c r="N16" s="40" t="s">
        <v>284</v>
      </c>
      <c r="O16" s="15"/>
    </row>
    <row r="17" s="2" customFormat="1" ht="18.75" customHeight="1" spans="1:15">
      <c r="A17" s="8">
        <v>6</v>
      </c>
      <c r="B17" s="8" t="s">
        <v>304</v>
      </c>
      <c r="C17" s="8" t="s">
        <v>305</v>
      </c>
      <c r="D17" s="8" t="s">
        <v>281</v>
      </c>
      <c r="E17" s="8">
        <v>1</v>
      </c>
      <c r="F17" s="9" t="s">
        <v>306</v>
      </c>
      <c r="G17" s="21">
        <v>20000</v>
      </c>
      <c r="H17" s="25"/>
      <c r="I17" s="25"/>
      <c r="J17" s="21">
        <v>20000</v>
      </c>
      <c r="K17" s="25"/>
      <c r="L17" s="25"/>
      <c r="M17" s="40" t="s">
        <v>283</v>
      </c>
      <c r="N17" s="40" t="s">
        <v>284</v>
      </c>
      <c r="O17" s="8"/>
    </row>
    <row r="18" s="2" customFormat="1" ht="18.75" customHeight="1" spans="1:15">
      <c r="A18" s="15"/>
      <c r="B18" s="15"/>
      <c r="C18" s="15"/>
      <c r="D18" s="15"/>
      <c r="E18" s="15"/>
      <c r="F18" s="14"/>
      <c r="G18" s="24"/>
      <c r="H18" s="26"/>
      <c r="I18" s="26"/>
      <c r="J18" s="24"/>
      <c r="K18" s="26"/>
      <c r="L18" s="26"/>
      <c r="M18" s="40" t="s">
        <v>285</v>
      </c>
      <c r="N18" s="40" t="s">
        <v>284</v>
      </c>
      <c r="O18" s="15"/>
    </row>
    <row r="19" s="2" customFormat="1" ht="18.75" customHeight="1" spans="1:15">
      <c r="A19" s="8">
        <v>7</v>
      </c>
      <c r="B19" s="8" t="s">
        <v>307</v>
      </c>
      <c r="C19" s="8" t="s">
        <v>308</v>
      </c>
      <c r="D19" s="8" t="s">
        <v>281</v>
      </c>
      <c r="E19" s="8">
        <v>2</v>
      </c>
      <c r="F19" s="9" t="s">
        <v>309</v>
      </c>
      <c r="G19" s="21">
        <v>4000</v>
      </c>
      <c r="H19" s="25"/>
      <c r="I19" s="25"/>
      <c r="J19" s="21">
        <v>4000</v>
      </c>
      <c r="K19" s="25"/>
      <c r="L19" s="25"/>
      <c r="M19" s="40" t="s">
        <v>283</v>
      </c>
      <c r="N19" s="40" t="s">
        <v>284</v>
      </c>
      <c r="O19" s="8"/>
    </row>
    <row r="20" s="2" customFormat="1" ht="18.75" customHeight="1" spans="1:15">
      <c r="A20" s="15"/>
      <c r="B20" s="15"/>
      <c r="C20" s="15"/>
      <c r="D20" s="15"/>
      <c r="E20" s="15"/>
      <c r="F20" s="14"/>
      <c r="G20" s="24"/>
      <c r="H20" s="26"/>
      <c r="I20" s="26"/>
      <c r="J20" s="24"/>
      <c r="K20" s="26"/>
      <c r="L20" s="26"/>
      <c r="M20" s="40" t="s">
        <v>285</v>
      </c>
      <c r="N20" s="40" t="s">
        <v>284</v>
      </c>
      <c r="O20" s="15"/>
    </row>
    <row r="21" s="2" customFormat="1" ht="18.75" customHeight="1" spans="1:15">
      <c r="A21" s="8">
        <v>8</v>
      </c>
      <c r="B21" s="8" t="s">
        <v>310</v>
      </c>
      <c r="C21" s="8" t="s">
        <v>311</v>
      </c>
      <c r="D21" s="8" t="s">
        <v>281</v>
      </c>
      <c r="E21" s="8">
        <v>1</v>
      </c>
      <c r="F21" s="9" t="s">
        <v>312</v>
      </c>
      <c r="G21" s="21">
        <v>15000</v>
      </c>
      <c r="H21" s="25"/>
      <c r="I21" s="25"/>
      <c r="J21" s="21">
        <v>15000</v>
      </c>
      <c r="K21" s="25"/>
      <c r="L21" s="25"/>
      <c r="M21" s="40" t="s">
        <v>283</v>
      </c>
      <c r="N21" s="40" t="s">
        <v>284</v>
      </c>
      <c r="O21" s="8"/>
    </row>
    <row r="22" s="2" customFormat="1" ht="18.75" customHeight="1" spans="1:15">
      <c r="A22" s="15"/>
      <c r="B22" s="15"/>
      <c r="C22" s="15"/>
      <c r="D22" s="15"/>
      <c r="E22" s="15"/>
      <c r="F22" s="14"/>
      <c r="G22" s="24"/>
      <c r="H22" s="26"/>
      <c r="I22" s="26"/>
      <c r="J22" s="24"/>
      <c r="K22" s="26"/>
      <c r="L22" s="26"/>
      <c r="M22" s="40" t="s">
        <v>285</v>
      </c>
      <c r="N22" s="40" t="s">
        <v>284</v>
      </c>
      <c r="O22" s="15"/>
    </row>
    <row r="23" s="2" customFormat="1" ht="18.75" customHeight="1" spans="1:15">
      <c r="A23" s="18">
        <v>9</v>
      </c>
      <c r="B23" s="20" t="s">
        <v>313</v>
      </c>
      <c r="C23" s="19" t="s">
        <v>314</v>
      </c>
      <c r="D23" s="19" t="s">
        <v>315</v>
      </c>
      <c r="E23" s="19">
        <v>11000</v>
      </c>
      <c r="F23" s="20" t="s">
        <v>316</v>
      </c>
      <c r="G23" s="21">
        <v>270000</v>
      </c>
      <c r="H23" s="21"/>
      <c r="I23" s="21"/>
      <c r="J23" s="21">
        <v>270000</v>
      </c>
      <c r="K23" s="41"/>
      <c r="L23" s="41"/>
      <c r="M23" s="40" t="s">
        <v>283</v>
      </c>
      <c r="N23" s="40" t="s">
        <v>284</v>
      </c>
      <c r="O23" s="18"/>
    </row>
    <row r="24" s="2" customFormat="1" ht="18.75" customHeight="1" spans="1:15">
      <c r="A24" s="18"/>
      <c r="B24" s="22"/>
      <c r="C24" s="22"/>
      <c r="D24" s="22"/>
      <c r="E24" s="22"/>
      <c r="F24" s="23"/>
      <c r="G24" s="24"/>
      <c r="H24" s="24"/>
      <c r="I24" s="24"/>
      <c r="J24" s="24"/>
      <c r="K24" s="41"/>
      <c r="L24" s="41"/>
      <c r="M24" s="40" t="s">
        <v>285</v>
      </c>
      <c r="N24" s="40" t="s">
        <v>284</v>
      </c>
      <c r="O24" s="18"/>
    </row>
    <row r="25" s="2" customFormat="1" ht="18.75" customHeight="1" spans="1:15">
      <c r="A25" s="8">
        <v>10</v>
      </c>
      <c r="B25" s="8" t="s">
        <v>317</v>
      </c>
      <c r="C25" s="8" t="s">
        <v>318</v>
      </c>
      <c r="D25" s="8" t="s">
        <v>319</v>
      </c>
      <c r="E25" s="8">
        <v>1000</v>
      </c>
      <c r="F25" s="9" t="s">
        <v>320</v>
      </c>
      <c r="G25" s="21">
        <v>10000</v>
      </c>
      <c r="H25" s="21"/>
      <c r="I25" s="21"/>
      <c r="J25" s="21">
        <v>10000</v>
      </c>
      <c r="K25" s="25"/>
      <c r="L25" s="25"/>
      <c r="M25" s="40" t="s">
        <v>283</v>
      </c>
      <c r="N25" s="40" t="s">
        <v>284</v>
      </c>
      <c r="O25" s="8"/>
    </row>
    <row r="26" s="2" customFormat="1" ht="18.75" customHeight="1" spans="1:15">
      <c r="A26" s="15"/>
      <c r="B26" s="15"/>
      <c r="C26" s="15"/>
      <c r="D26" s="15"/>
      <c r="E26" s="15"/>
      <c r="F26" s="14"/>
      <c r="G26" s="24"/>
      <c r="H26" s="24"/>
      <c r="I26" s="24"/>
      <c r="J26" s="24"/>
      <c r="K26" s="26"/>
      <c r="L26" s="26"/>
      <c r="M26" s="40" t="s">
        <v>285</v>
      </c>
      <c r="N26" s="40" t="s">
        <v>284</v>
      </c>
      <c r="O26" s="15"/>
    </row>
    <row r="27" s="2" customFormat="1" ht="18.75" customHeight="1" spans="1:15">
      <c r="A27" s="8">
        <v>11</v>
      </c>
      <c r="B27" s="20" t="s">
        <v>321</v>
      </c>
      <c r="C27" s="19" t="s">
        <v>322</v>
      </c>
      <c r="D27" s="20" t="s">
        <v>323</v>
      </c>
      <c r="E27" s="19">
        <v>100</v>
      </c>
      <c r="F27" s="20" t="s">
        <v>324</v>
      </c>
      <c r="G27" s="21">
        <v>20000</v>
      </c>
      <c r="H27" s="21"/>
      <c r="I27" s="21"/>
      <c r="J27" s="21">
        <v>20000</v>
      </c>
      <c r="K27" s="21"/>
      <c r="L27" s="21"/>
      <c r="M27" s="40" t="s">
        <v>283</v>
      </c>
      <c r="N27" s="40" t="s">
        <v>284</v>
      </c>
      <c r="O27" s="19"/>
    </row>
    <row r="28" s="2" customFormat="1" ht="18.75" customHeight="1" spans="1:15">
      <c r="A28" s="15"/>
      <c r="B28" s="22"/>
      <c r="C28" s="22"/>
      <c r="D28" s="22"/>
      <c r="E28" s="22"/>
      <c r="F28" s="23"/>
      <c r="G28" s="24"/>
      <c r="H28" s="24"/>
      <c r="I28" s="24"/>
      <c r="J28" s="24"/>
      <c r="K28" s="24"/>
      <c r="L28" s="24"/>
      <c r="M28" s="40" t="s">
        <v>285</v>
      </c>
      <c r="N28" s="40" t="s">
        <v>284</v>
      </c>
      <c r="O28" s="22"/>
    </row>
    <row r="29" s="2" customFormat="1" ht="18.75" customHeight="1" spans="1:15">
      <c r="A29" s="8">
        <v>12</v>
      </c>
      <c r="B29" s="20" t="s">
        <v>325</v>
      </c>
      <c r="C29" s="19" t="s">
        <v>322</v>
      </c>
      <c r="D29" s="20" t="s">
        <v>326</v>
      </c>
      <c r="E29" s="19">
        <v>400</v>
      </c>
      <c r="F29" s="20" t="s">
        <v>327</v>
      </c>
      <c r="G29" s="21">
        <v>80000</v>
      </c>
      <c r="H29" s="21"/>
      <c r="I29" s="21"/>
      <c r="J29" s="21">
        <v>80000</v>
      </c>
      <c r="K29" s="21"/>
      <c r="L29" s="21"/>
      <c r="M29" s="40" t="s">
        <v>283</v>
      </c>
      <c r="N29" s="40" t="s">
        <v>284</v>
      </c>
      <c r="O29" s="19"/>
    </row>
    <row r="30" s="2" customFormat="1" ht="18.75" customHeight="1" spans="1:15">
      <c r="A30" s="15"/>
      <c r="B30" s="22"/>
      <c r="C30" s="22"/>
      <c r="D30" s="22"/>
      <c r="E30" s="22"/>
      <c r="F30" s="23"/>
      <c r="G30" s="24"/>
      <c r="H30" s="24"/>
      <c r="I30" s="24"/>
      <c r="J30" s="24"/>
      <c r="K30" s="24"/>
      <c r="L30" s="24"/>
      <c r="M30" s="40" t="s">
        <v>285</v>
      </c>
      <c r="N30" s="40" t="s">
        <v>284</v>
      </c>
      <c r="O30" s="22"/>
    </row>
    <row r="31" s="2" customFormat="1" ht="18.75" customHeight="1" spans="1:15">
      <c r="A31" s="8">
        <v>13</v>
      </c>
      <c r="B31" s="20" t="s">
        <v>325</v>
      </c>
      <c r="C31" s="19" t="s">
        <v>322</v>
      </c>
      <c r="D31" s="20" t="s">
        <v>326</v>
      </c>
      <c r="E31" s="19">
        <v>100</v>
      </c>
      <c r="F31" s="20" t="s">
        <v>324</v>
      </c>
      <c r="G31" s="21">
        <v>17000</v>
      </c>
      <c r="H31" s="21"/>
      <c r="I31" s="21"/>
      <c r="J31" s="21">
        <v>17000</v>
      </c>
      <c r="K31" s="21"/>
      <c r="L31" s="21"/>
      <c r="M31" s="40" t="s">
        <v>283</v>
      </c>
      <c r="N31" s="40" t="s">
        <v>284</v>
      </c>
      <c r="O31" s="19"/>
    </row>
    <row r="32" s="2" customFormat="1" ht="18.75" customHeight="1" spans="1:15">
      <c r="A32" s="15"/>
      <c r="B32" s="22"/>
      <c r="C32" s="22"/>
      <c r="D32" s="22"/>
      <c r="E32" s="22"/>
      <c r="F32" s="23"/>
      <c r="G32" s="24"/>
      <c r="H32" s="24"/>
      <c r="I32" s="24"/>
      <c r="J32" s="24"/>
      <c r="K32" s="24"/>
      <c r="L32" s="24"/>
      <c r="M32" s="40" t="s">
        <v>285</v>
      </c>
      <c r="N32" s="40" t="s">
        <v>284</v>
      </c>
      <c r="O32" s="22"/>
    </row>
    <row r="33" s="2" customFormat="1" ht="18.75" customHeight="1" spans="1:15">
      <c r="A33" s="8">
        <v>14</v>
      </c>
      <c r="B33" s="20" t="s">
        <v>325</v>
      </c>
      <c r="C33" s="19" t="s">
        <v>322</v>
      </c>
      <c r="D33" s="20" t="s">
        <v>326</v>
      </c>
      <c r="E33" s="19">
        <v>10</v>
      </c>
      <c r="F33" s="20" t="s">
        <v>328</v>
      </c>
      <c r="G33" s="21">
        <v>10000</v>
      </c>
      <c r="H33" s="21"/>
      <c r="I33" s="21"/>
      <c r="J33" s="21">
        <v>10000</v>
      </c>
      <c r="K33" s="21"/>
      <c r="L33" s="21"/>
      <c r="M33" s="40" t="s">
        <v>283</v>
      </c>
      <c r="N33" s="40" t="s">
        <v>284</v>
      </c>
      <c r="O33" s="19"/>
    </row>
    <row r="34" s="2" customFormat="1" ht="18.75" customHeight="1" spans="1:15">
      <c r="A34" s="15"/>
      <c r="B34" s="22"/>
      <c r="C34" s="22"/>
      <c r="D34" s="22"/>
      <c r="E34" s="22"/>
      <c r="F34" s="23"/>
      <c r="G34" s="24"/>
      <c r="H34" s="24"/>
      <c r="I34" s="24"/>
      <c r="J34" s="24"/>
      <c r="K34" s="24"/>
      <c r="L34" s="24"/>
      <c r="M34" s="40" t="s">
        <v>285</v>
      </c>
      <c r="N34" s="40" t="s">
        <v>284</v>
      </c>
      <c r="O34" s="22"/>
    </row>
    <row r="35" s="2" customFormat="1" ht="18.75" customHeight="1" spans="1:15">
      <c r="A35" s="8">
        <v>15</v>
      </c>
      <c r="B35" s="20" t="s">
        <v>329</v>
      </c>
      <c r="C35" s="19" t="s">
        <v>322</v>
      </c>
      <c r="D35" s="20" t="s">
        <v>323</v>
      </c>
      <c r="E35" s="19">
        <v>25</v>
      </c>
      <c r="F35" s="20" t="s">
        <v>330</v>
      </c>
      <c r="G35" s="21">
        <v>30000</v>
      </c>
      <c r="H35" s="21"/>
      <c r="I35" s="21"/>
      <c r="J35" s="21">
        <v>30000</v>
      </c>
      <c r="K35" s="21"/>
      <c r="L35" s="21"/>
      <c r="M35" s="40" t="s">
        <v>283</v>
      </c>
      <c r="N35" s="40" t="s">
        <v>284</v>
      </c>
      <c r="O35" s="19"/>
    </row>
    <row r="36" s="2" customFormat="1" ht="18.75" customHeight="1" spans="1:15">
      <c r="A36" s="15"/>
      <c r="B36" s="22"/>
      <c r="C36" s="22"/>
      <c r="D36" s="22"/>
      <c r="E36" s="22"/>
      <c r="F36" s="23"/>
      <c r="G36" s="24"/>
      <c r="H36" s="24"/>
      <c r="I36" s="24"/>
      <c r="J36" s="24"/>
      <c r="K36" s="24"/>
      <c r="L36" s="24"/>
      <c r="M36" s="40" t="s">
        <v>285</v>
      </c>
      <c r="N36" s="40" t="s">
        <v>284</v>
      </c>
      <c r="O36" s="22"/>
    </row>
    <row r="37" s="2" customFormat="1" ht="18.75" customHeight="1" spans="1:15">
      <c r="A37" s="8">
        <v>16</v>
      </c>
      <c r="B37" s="20" t="s">
        <v>331</v>
      </c>
      <c r="C37" s="19" t="s">
        <v>305</v>
      </c>
      <c r="D37" s="20" t="s">
        <v>323</v>
      </c>
      <c r="E37" s="19">
        <v>30</v>
      </c>
      <c r="F37" s="20" t="s">
        <v>332</v>
      </c>
      <c r="G37" s="21">
        <v>18000</v>
      </c>
      <c r="H37" s="21"/>
      <c r="I37" s="21"/>
      <c r="J37" s="21">
        <v>18000</v>
      </c>
      <c r="K37" s="21"/>
      <c r="L37" s="21"/>
      <c r="M37" s="40" t="s">
        <v>283</v>
      </c>
      <c r="N37" s="40" t="s">
        <v>284</v>
      </c>
      <c r="O37" s="19"/>
    </row>
    <row r="38" s="2" customFormat="1" ht="18.75" customHeight="1" spans="1:15">
      <c r="A38" s="15"/>
      <c r="B38" s="23"/>
      <c r="C38" s="22"/>
      <c r="D38" s="23"/>
      <c r="E38" s="22"/>
      <c r="F38" s="23"/>
      <c r="G38" s="24"/>
      <c r="H38" s="24"/>
      <c r="I38" s="24"/>
      <c r="J38" s="24"/>
      <c r="K38" s="24"/>
      <c r="L38" s="24"/>
      <c r="M38" s="40" t="s">
        <v>285</v>
      </c>
      <c r="N38" s="40" t="s">
        <v>284</v>
      </c>
      <c r="O38" s="22"/>
    </row>
    <row r="39" s="2" customFormat="1" ht="18.75" customHeight="1" spans="1:15">
      <c r="A39" s="8">
        <v>17</v>
      </c>
      <c r="B39" s="20" t="s">
        <v>333</v>
      </c>
      <c r="C39" s="19" t="s">
        <v>305</v>
      </c>
      <c r="D39" s="20" t="s">
        <v>334</v>
      </c>
      <c r="E39" s="19">
        <v>20</v>
      </c>
      <c r="F39" s="20" t="s">
        <v>335</v>
      </c>
      <c r="G39" s="21">
        <v>11000</v>
      </c>
      <c r="H39" s="21"/>
      <c r="I39" s="21"/>
      <c r="J39" s="21">
        <v>11000</v>
      </c>
      <c r="K39" s="21"/>
      <c r="L39" s="21"/>
      <c r="M39" s="40" t="s">
        <v>283</v>
      </c>
      <c r="N39" s="40" t="s">
        <v>284</v>
      </c>
      <c r="O39" s="19"/>
    </row>
    <row r="40" s="2" customFormat="1" ht="18.75" customHeight="1" spans="1:15">
      <c r="A40" s="15"/>
      <c r="B40" s="23"/>
      <c r="C40" s="22"/>
      <c r="D40" s="23"/>
      <c r="E40" s="22"/>
      <c r="F40" s="23"/>
      <c r="G40" s="24"/>
      <c r="H40" s="24"/>
      <c r="I40" s="24"/>
      <c r="J40" s="24"/>
      <c r="K40" s="24"/>
      <c r="L40" s="24"/>
      <c r="M40" s="40" t="s">
        <v>285</v>
      </c>
      <c r="N40" s="40" t="s">
        <v>284</v>
      </c>
      <c r="O40" s="22"/>
    </row>
    <row r="41" s="2" customFormat="1" ht="18.75" customHeight="1" spans="1:15">
      <c r="A41" s="8">
        <v>18</v>
      </c>
      <c r="B41" s="20" t="s">
        <v>336</v>
      </c>
      <c r="C41" s="19" t="s">
        <v>337</v>
      </c>
      <c r="D41" s="20" t="s">
        <v>323</v>
      </c>
      <c r="E41" s="19">
        <v>3</v>
      </c>
      <c r="F41" s="20" t="s">
        <v>338</v>
      </c>
      <c r="G41" s="21">
        <v>7500</v>
      </c>
      <c r="H41" s="21"/>
      <c r="I41" s="21"/>
      <c r="J41" s="21">
        <v>7500</v>
      </c>
      <c r="K41" s="21"/>
      <c r="L41" s="21"/>
      <c r="M41" s="40" t="s">
        <v>283</v>
      </c>
      <c r="N41" s="40" t="s">
        <v>284</v>
      </c>
      <c r="O41" s="19"/>
    </row>
    <row r="42" s="2" customFormat="1" ht="18.75" customHeight="1" spans="1:15">
      <c r="A42" s="15"/>
      <c r="B42" s="22"/>
      <c r="C42" s="22"/>
      <c r="D42" s="22"/>
      <c r="E42" s="22"/>
      <c r="F42" s="23"/>
      <c r="G42" s="24"/>
      <c r="H42" s="24"/>
      <c r="I42" s="24"/>
      <c r="J42" s="24"/>
      <c r="K42" s="24"/>
      <c r="L42" s="24"/>
      <c r="M42" s="40" t="s">
        <v>285</v>
      </c>
      <c r="N42" s="40" t="s">
        <v>284</v>
      </c>
      <c r="O42" s="22"/>
    </row>
    <row r="43" s="2" customFormat="1" ht="18.75" customHeight="1" spans="1:15">
      <c r="A43" s="8">
        <v>19</v>
      </c>
      <c r="B43" s="20" t="s">
        <v>339</v>
      </c>
      <c r="C43" s="19" t="s">
        <v>340</v>
      </c>
      <c r="D43" s="20" t="s">
        <v>288</v>
      </c>
      <c r="E43" s="19">
        <v>100</v>
      </c>
      <c r="F43" s="20" t="s">
        <v>341</v>
      </c>
      <c r="G43" s="21">
        <v>5000</v>
      </c>
      <c r="H43" s="21"/>
      <c r="I43" s="21"/>
      <c r="J43" s="21">
        <v>5000</v>
      </c>
      <c r="K43" s="21"/>
      <c r="L43" s="21"/>
      <c r="M43" s="40" t="s">
        <v>283</v>
      </c>
      <c r="N43" s="40" t="s">
        <v>284</v>
      </c>
      <c r="O43" s="19"/>
    </row>
    <row r="44" s="2" customFormat="1" ht="18.75" customHeight="1" spans="1:15">
      <c r="A44" s="15"/>
      <c r="B44" s="22"/>
      <c r="C44" s="22"/>
      <c r="D44" s="22"/>
      <c r="E44" s="22"/>
      <c r="F44" s="23"/>
      <c r="G44" s="24"/>
      <c r="H44" s="24"/>
      <c r="I44" s="24"/>
      <c r="J44" s="24"/>
      <c r="K44" s="24"/>
      <c r="L44" s="24"/>
      <c r="M44" s="40" t="s">
        <v>285</v>
      </c>
      <c r="N44" s="40" t="s">
        <v>284</v>
      </c>
      <c r="O44" s="22"/>
    </row>
    <row r="45" s="2" customFormat="1" ht="18.75" customHeight="1" spans="1:15">
      <c r="A45" s="8">
        <v>20</v>
      </c>
      <c r="B45" s="8" t="s">
        <v>342</v>
      </c>
      <c r="C45" s="19" t="s">
        <v>343</v>
      </c>
      <c r="D45" s="19" t="s">
        <v>344</v>
      </c>
      <c r="E45" s="19">
        <v>2000</v>
      </c>
      <c r="F45" s="20" t="s">
        <v>345</v>
      </c>
      <c r="G45" s="21">
        <v>60000</v>
      </c>
      <c r="H45" s="21"/>
      <c r="I45" s="21"/>
      <c r="J45" s="21">
        <v>60000</v>
      </c>
      <c r="K45" s="25"/>
      <c r="L45" s="25"/>
      <c r="M45" s="40" t="s">
        <v>283</v>
      </c>
      <c r="N45" s="40" t="s">
        <v>284</v>
      </c>
      <c r="O45" s="8"/>
    </row>
    <row r="46" s="2" customFormat="1" ht="18.75" customHeight="1" spans="1:15">
      <c r="A46" s="15"/>
      <c r="B46" s="15"/>
      <c r="C46" s="22"/>
      <c r="D46" s="22"/>
      <c r="E46" s="22"/>
      <c r="F46" s="23"/>
      <c r="G46" s="24"/>
      <c r="H46" s="24"/>
      <c r="I46" s="24"/>
      <c r="J46" s="24"/>
      <c r="K46" s="26"/>
      <c r="L46" s="26"/>
      <c r="M46" s="40" t="s">
        <v>285</v>
      </c>
      <c r="N46" s="40" t="s">
        <v>284</v>
      </c>
      <c r="O46" s="15"/>
    </row>
    <row r="47" s="2" customFormat="1" ht="18.75" customHeight="1" spans="1:15">
      <c r="A47" s="8">
        <v>21</v>
      </c>
      <c r="B47" s="20" t="s">
        <v>346</v>
      </c>
      <c r="C47" s="19" t="s">
        <v>340</v>
      </c>
      <c r="D47" s="20" t="s">
        <v>288</v>
      </c>
      <c r="E47" s="19">
        <v>200</v>
      </c>
      <c r="F47" s="20" t="s">
        <v>347</v>
      </c>
      <c r="G47" s="21">
        <v>3000</v>
      </c>
      <c r="H47" s="21"/>
      <c r="I47" s="21"/>
      <c r="J47" s="21">
        <v>3000</v>
      </c>
      <c r="K47" s="21"/>
      <c r="L47" s="21"/>
      <c r="M47" s="40" t="s">
        <v>283</v>
      </c>
      <c r="N47" s="40" t="s">
        <v>284</v>
      </c>
      <c r="O47" s="19"/>
    </row>
    <row r="48" s="2" customFormat="1" ht="18.75" customHeight="1" spans="1:15">
      <c r="A48" s="15"/>
      <c r="B48" s="22"/>
      <c r="C48" s="22"/>
      <c r="D48" s="22"/>
      <c r="E48" s="22"/>
      <c r="F48" s="23"/>
      <c r="G48" s="24"/>
      <c r="H48" s="24"/>
      <c r="I48" s="24"/>
      <c r="J48" s="24"/>
      <c r="K48" s="24"/>
      <c r="L48" s="24"/>
      <c r="M48" s="40" t="s">
        <v>285</v>
      </c>
      <c r="N48" s="40" t="s">
        <v>284</v>
      </c>
      <c r="O48" s="22"/>
    </row>
    <row r="49" s="2" customFormat="1" ht="18.75" customHeight="1" spans="1:15">
      <c r="A49" s="8">
        <v>22</v>
      </c>
      <c r="B49" s="20" t="s">
        <v>348</v>
      </c>
      <c r="C49" s="19" t="s">
        <v>349</v>
      </c>
      <c r="D49" s="20" t="s">
        <v>350</v>
      </c>
      <c r="E49" s="19">
        <v>1</v>
      </c>
      <c r="F49" s="31" t="s">
        <v>351</v>
      </c>
      <c r="G49" s="21">
        <v>800000</v>
      </c>
      <c r="H49" s="21"/>
      <c r="I49" s="21"/>
      <c r="J49" s="21">
        <v>800000</v>
      </c>
      <c r="K49" s="21"/>
      <c r="L49" s="21"/>
      <c r="M49" s="40" t="s">
        <v>283</v>
      </c>
      <c r="N49" s="40" t="s">
        <v>284</v>
      </c>
      <c r="O49" s="19"/>
    </row>
    <row r="50" s="2" customFormat="1" ht="18.75" customHeight="1" spans="1:15">
      <c r="A50" s="15"/>
      <c r="B50" s="22"/>
      <c r="C50" s="22"/>
      <c r="D50" s="22"/>
      <c r="E50" s="22"/>
      <c r="F50" s="24"/>
      <c r="G50" s="24"/>
      <c r="H50" s="24"/>
      <c r="I50" s="24"/>
      <c r="J50" s="24"/>
      <c r="K50" s="24"/>
      <c r="L50" s="24"/>
      <c r="M50" s="40" t="s">
        <v>285</v>
      </c>
      <c r="N50" s="40" t="s">
        <v>284</v>
      </c>
      <c r="O50" s="22"/>
    </row>
    <row r="51" s="2" customFormat="1" ht="18.75" customHeight="1" spans="1:15">
      <c r="A51" s="8">
        <v>23</v>
      </c>
      <c r="B51" s="20" t="s">
        <v>352</v>
      </c>
      <c r="C51" s="19" t="s">
        <v>349</v>
      </c>
      <c r="D51" s="20" t="s">
        <v>350</v>
      </c>
      <c r="E51" s="19">
        <v>1</v>
      </c>
      <c r="F51" s="20" t="s">
        <v>353</v>
      </c>
      <c r="G51" s="21">
        <v>20000</v>
      </c>
      <c r="H51" s="21"/>
      <c r="I51" s="21"/>
      <c r="J51" s="21">
        <v>20000</v>
      </c>
      <c r="K51" s="21"/>
      <c r="L51" s="21"/>
      <c r="M51" s="40" t="s">
        <v>283</v>
      </c>
      <c r="N51" s="40" t="s">
        <v>284</v>
      </c>
      <c r="O51" s="19"/>
    </row>
    <row r="52" s="2" customFormat="1" ht="18.75" customHeight="1" spans="1:15">
      <c r="A52" s="15"/>
      <c r="B52" s="22"/>
      <c r="C52" s="22"/>
      <c r="D52" s="22"/>
      <c r="E52" s="22"/>
      <c r="F52" s="23"/>
      <c r="G52" s="24"/>
      <c r="H52" s="24"/>
      <c r="I52" s="24"/>
      <c r="J52" s="24"/>
      <c r="K52" s="24"/>
      <c r="L52" s="24"/>
      <c r="M52" s="40" t="s">
        <v>285</v>
      </c>
      <c r="N52" s="40" t="s">
        <v>284</v>
      </c>
      <c r="O52" s="22"/>
    </row>
    <row r="53" s="2" customFormat="1" ht="18.75" customHeight="1" spans="1:15">
      <c r="A53" s="8">
        <v>24</v>
      </c>
      <c r="B53" s="20" t="s">
        <v>354</v>
      </c>
      <c r="C53" s="19" t="s">
        <v>349</v>
      </c>
      <c r="D53" s="19" t="s">
        <v>350</v>
      </c>
      <c r="E53" s="19">
        <v>1</v>
      </c>
      <c r="F53" s="20" t="s">
        <v>355</v>
      </c>
      <c r="G53" s="21">
        <v>420000</v>
      </c>
      <c r="H53" s="21"/>
      <c r="I53" s="21"/>
      <c r="J53" s="21">
        <v>420000</v>
      </c>
      <c r="K53" s="21"/>
      <c r="L53" s="21"/>
      <c r="M53" s="40" t="s">
        <v>283</v>
      </c>
      <c r="N53" s="40" t="s">
        <v>284</v>
      </c>
      <c r="O53" s="19"/>
    </row>
    <row r="54" s="2" customFormat="1" ht="18.75" customHeight="1" spans="1:15">
      <c r="A54" s="15"/>
      <c r="B54" s="22"/>
      <c r="C54" s="22"/>
      <c r="D54" s="22"/>
      <c r="E54" s="22"/>
      <c r="F54" s="23"/>
      <c r="G54" s="24"/>
      <c r="H54" s="24"/>
      <c r="I54" s="24"/>
      <c r="J54" s="24"/>
      <c r="K54" s="24"/>
      <c r="L54" s="24"/>
      <c r="M54" s="40" t="s">
        <v>285</v>
      </c>
      <c r="N54" s="40" t="s">
        <v>284</v>
      </c>
      <c r="O54" s="22"/>
    </row>
    <row r="55" s="2" customFormat="1" ht="18.75" customHeight="1" spans="1:15">
      <c r="A55" s="8">
        <v>25</v>
      </c>
      <c r="B55" s="20" t="s">
        <v>356</v>
      </c>
      <c r="C55" s="19" t="s">
        <v>357</v>
      </c>
      <c r="D55" s="20" t="s">
        <v>350</v>
      </c>
      <c r="E55" s="19">
        <v>1</v>
      </c>
      <c r="F55" s="20" t="s">
        <v>358</v>
      </c>
      <c r="G55" s="21">
        <v>100000</v>
      </c>
      <c r="H55" s="21"/>
      <c r="I55" s="21"/>
      <c r="J55" s="21">
        <v>100000</v>
      </c>
      <c r="K55" s="21"/>
      <c r="L55" s="21"/>
      <c r="M55" s="40" t="s">
        <v>283</v>
      </c>
      <c r="N55" s="40" t="s">
        <v>284</v>
      </c>
      <c r="O55" s="19"/>
    </row>
    <row r="56" s="2" customFormat="1" ht="18.75" customHeight="1" spans="1:15">
      <c r="A56" s="15"/>
      <c r="B56" s="22"/>
      <c r="C56" s="22"/>
      <c r="D56" s="22"/>
      <c r="E56" s="22"/>
      <c r="F56" s="23"/>
      <c r="G56" s="24"/>
      <c r="H56" s="24"/>
      <c r="I56" s="24"/>
      <c r="J56" s="24"/>
      <c r="K56" s="24"/>
      <c r="L56" s="24"/>
      <c r="M56" s="40" t="s">
        <v>285</v>
      </c>
      <c r="N56" s="40" t="s">
        <v>284</v>
      </c>
      <c r="O56" s="22"/>
    </row>
    <row r="57" s="2" customFormat="1" ht="18.75" customHeight="1" spans="1:15">
      <c r="A57" s="8">
        <v>26</v>
      </c>
      <c r="B57" s="20" t="s">
        <v>359</v>
      </c>
      <c r="C57" s="19" t="s">
        <v>314</v>
      </c>
      <c r="D57" s="20" t="s">
        <v>350</v>
      </c>
      <c r="E57" s="19">
        <v>1</v>
      </c>
      <c r="F57" s="20" t="s">
        <v>360</v>
      </c>
      <c r="G57" s="21">
        <v>100000</v>
      </c>
      <c r="H57" s="21"/>
      <c r="I57" s="21"/>
      <c r="J57" s="21">
        <v>100000</v>
      </c>
      <c r="K57" s="21"/>
      <c r="L57" s="21"/>
      <c r="M57" s="40" t="s">
        <v>283</v>
      </c>
      <c r="N57" s="40" t="s">
        <v>284</v>
      </c>
      <c r="O57" s="19"/>
    </row>
    <row r="58" s="2" customFormat="1" ht="18.75" customHeight="1" spans="1:15">
      <c r="A58" s="15"/>
      <c r="B58" s="22"/>
      <c r="C58" s="22"/>
      <c r="D58" s="22"/>
      <c r="E58" s="22"/>
      <c r="F58" s="23"/>
      <c r="G58" s="24"/>
      <c r="H58" s="24"/>
      <c r="I58" s="24"/>
      <c r="J58" s="24"/>
      <c r="K58" s="24"/>
      <c r="L58" s="24"/>
      <c r="M58" s="40" t="s">
        <v>285</v>
      </c>
      <c r="N58" s="40" t="s">
        <v>284</v>
      </c>
      <c r="O58" s="22"/>
    </row>
    <row r="59" s="2" customFormat="1" ht="18.75" customHeight="1" spans="1:15">
      <c r="A59" s="8">
        <v>27</v>
      </c>
      <c r="B59" s="20" t="s">
        <v>361</v>
      </c>
      <c r="C59" s="19" t="s">
        <v>349</v>
      </c>
      <c r="D59" s="20" t="s">
        <v>350</v>
      </c>
      <c r="E59" s="19">
        <v>1</v>
      </c>
      <c r="F59" s="20" t="s">
        <v>362</v>
      </c>
      <c r="G59" s="21">
        <v>200000</v>
      </c>
      <c r="H59" s="21"/>
      <c r="I59" s="21"/>
      <c r="J59" s="21">
        <v>200000</v>
      </c>
      <c r="K59" s="21"/>
      <c r="L59" s="21"/>
      <c r="M59" s="40" t="s">
        <v>283</v>
      </c>
      <c r="N59" s="40" t="s">
        <v>284</v>
      </c>
      <c r="O59" s="19"/>
    </row>
    <row r="60" s="2" customFormat="1" ht="18.75" customHeight="1" spans="1:15">
      <c r="A60" s="15"/>
      <c r="B60" s="23"/>
      <c r="C60" s="22"/>
      <c r="D60" s="22"/>
      <c r="E60" s="22"/>
      <c r="F60" s="23"/>
      <c r="G60" s="24"/>
      <c r="H60" s="24"/>
      <c r="I60" s="24"/>
      <c r="J60" s="24"/>
      <c r="K60" s="24"/>
      <c r="L60" s="24"/>
      <c r="M60" s="40" t="s">
        <v>285</v>
      </c>
      <c r="N60" s="40" t="s">
        <v>284</v>
      </c>
      <c r="O60" s="22"/>
    </row>
    <row r="61" s="2" customFormat="1" ht="18.75" customHeight="1" spans="1:15">
      <c r="A61" s="8">
        <v>28</v>
      </c>
      <c r="B61" s="20" t="s">
        <v>363</v>
      </c>
      <c r="C61" s="19" t="s">
        <v>314</v>
      </c>
      <c r="D61" s="20" t="s">
        <v>350</v>
      </c>
      <c r="E61" s="19">
        <v>1</v>
      </c>
      <c r="F61" s="20" t="s">
        <v>364</v>
      </c>
      <c r="G61" s="21">
        <v>100000</v>
      </c>
      <c r="H61" s="21"/>
      <c r="I61" s="21"/>
      <c r="J61" s="21">
        <v>100000</v>
      </c>
      <c r="K61" s="21"/>
      <c r="L61" s="21"/>
      <c r="M61" s="40" t="s">
        <v>283</v>
      </c>
      <c r="N61" s="40" t="s">
        <v>284</v>
      </c>
      <c r="O61" s="19"/>
    </row>
    <row r="62" s="2" customFormat="1" ht="18.75" customHeight="1" spans="1:15">
      <c r="A62" s="15"/>
      <c r="B62" s="22"/>
      <c r="C62" s="22"/>
      <c r="D62" s="22"/>
      <c r="E62" s="22"/>
      <c r="F62" s="23"/>
      <c r="G62" s="24"/>
      <c r="H62" s="24"/>
      <c r="I62" s="24"/>
      <c r="J62" s="24"/>
      <c r="K62" s="24"/>
      <c r="L62" s="24"/>
      <c r="M62" s="40" t="s">
        <v>285</v>
      </c>
      <c r="N62" s="40" t="s">
        <v>284</v>
      </c>
      <c r="O62" s="22"/>
    </row>
    <row r="63" s="2" customFormat="1" ht="18.75" customHeight="1" spans="1:15">
      <c r="A63" s="8">
        <v>29</v>
      </c>
      <c r="B63" s="20" t="s">
        <v>365</v>
      </c>
      <c r="C63" s="19" t="s">
        <v>314</v>
      </c>
      <c r="D63" s="20" t="s">
        <v>350</v>
      </c>
      <c r="E63" s="19">
        <v>1</v>
      </c>
      <c r="F63" s="20" t="s">
        <v>366</v>
      </c>
      <c r="G63" s="21">
        <v>210000</v>
      </c>
      <c r="H63" s="21"/>
      <c r="I63" s="21"/>
      <c r="J63" s="21">
        <v>210000</v>
      </c>
      <c r="K63" s="21"/>
      <c r="L63" s="21"/>
      <c r="M63" s="40" t="s">
        <v>283</v>
      </c>
      <c r="N63" s="40" t="s">
        <v>284</v>
      </c>
      <c r="O63" s="19"/>
    </row>
    <row r="64" s="2" customFormat="1" ht="18.75" customHeight="1" spans="1:15">
      <c r="A64" s="15"/>
      <c r="B64" s="22"/>
      <c r="C64" s="22"/>
      <c r="D64" s="22"/>
      <c r="E64" s="22"/>
      <c r="F64" s="23"/>
      <c r="G64" s="24"/>
      <c r="H64" s="24"/>
      <c r="I64" s="24"/>
      <c r="J64" s="24"/>
      <c r="K64" s="24"/>
      <c r="L64" s="24"/>
      <c r="M64" s="40" t="s">
        <v>285</v>
      </c>
      <c r="N64" s="40" t="s">
        <v>284</v>
      </c>
      <c r="O64" s="22"/>
    </row>
    <row r="65" s="2" customFormat="1" ht="18.75" customHeight="1" spans="1:15">
      <c r="A65" s="8">
        <v>30</v>
      </c>
      <c r="B65" s="20" t="s">
        <v>367</v>
      </c>
      <c r="C65" s="19" t="s">
        <v>314</v>
      </c>
      <c r="D65" s="20" t="s">
        <v>350</v>
      </c>
      <c r="E65" s="19">
        <v>1</v>
      </c>
      <c r="F65" s="20" t="s">
        <v>368</v>
      </c>
      <c r="G65" s="21">
        <v>150000</v>
      </c>
      <c r="H65" s="21"/>
      <c r="I65" s="21"/>
      <c r="J65" s="21">
        <v>150000</v>
      </c>
      <c r="K65" s="21"/>
      <c r="L65" s="21"/>
      <c r="M65" s="40" t="s">
        <v>283</v>
      </c>
      <c r="N65" s="40" t="s">
        <v>284</v>
      </c>
      <c r="O65" s="19"/>
    </row>
    <row r="66" s="2" customFormat="1" ht="18.75" customHeight="1" spans="1:15">
      <c r="A66" s="15"/>
      <c r="B66" s="22"/>
      <c r="C66" s="22"/>
      <c r="D66" s="22"/>
      <c r="E66" s="22"/>
      <c r="F66" s="23"/>
      <c r="G66" s="24"/>
      <c r="H66" s="24"/>
      <c r="I66" s="24"/>
      <c r="J66" s="24"/>
      <c r="K66" s="24"/>
      <c r="L66" s="24"/>
      <c r="M66" s="40" t="s">
        <v>285</v>
      </c>
      <c r="N66" s="40" t="s">
        <v>284</v>
      </c>
      <c r="O66" s="22"/>
    </row>
    <row r="67" s="2" customFormat="1" ht="18.75" customHeight="1" spans="1:15">
      <c r="A67" s="8">
        <v>31</v>
      </c>
      <c r="B67" s="20" t="s">
        <v>369</v>
      </c>
      <c r="C67" s="19" t="s">
        <v>370</v>
      </c>
      <c r="D67" s="20" t="s">
        <v>281</v>
      </c>
      <c r="E67" s="19">
        <v>55</v>
      </c>
      <c r="F67" s="20" t="s">
        <v>371</v>
      </c>
      <c r="G67" s="21">
        <v>330000</v>
      </c>
      <c r="H67" s="21"/>
      <c r="I67" s="21"/>
      <c r="J67" s="21">
        <v>330000</v>
      </c>
      <c r="K67" s="21"/>
      <c r="L67" s="21"/>
      <c r="M67" s="40" t="s">
        <v>283</v>
      </c>
      <c r="N67" s="40" t="s">
        <v>284</v>
      </c>
      <c r="O67" s="19"/>
    </row>
    <row r="68" s="2" customFormat="1" ht="18.75" customHeight="1" spans="1:15">
      <c r="A68" s="15"/>
      <c r="B68" s="23"/>
      <c r="C68" s="22"/>
      <c r="D68" s="22"/>
      <c r="E68" s="22"/>
      <c r="F68" s="23"/>
      <c r="G68" s="24"/>
      <c r="H68" s="24"/>
      <c r="I68" s="24"/>
      <c r="J68" s="24"/>
      <c r="K68" s="24"/>
      <c r="L68" s="24"/>
      <c r="M68" s="40" t="s">
        <v>285</v>
      </c>
      <c r="N68" s="40" t="s">
        <v>284</v>
      </c>
      <c r="O68" s="22"/>
    </row>
    <row r="69" s="2" customFormat="1" ht="18.75" customHeight="1" spans="1:15">
      <c r="A69" s="8">
        <v>32</v>
      </c>
      <c r="B69" s="20" t="s">
        <v>372</v>
      </c>
      <c r="C69" s="19" t="s">
        <v>370</v>
      </c>
      <c r="D69" s="20" t="s">
        <v>281</v>
      </c>
      <c r="E69" s="19">
        <v>200</v>
      </c>
      <c r="F69" s="20" t="s">
        <v>371</v>
      </c>
      <c r="G69" s="21">
        <v>1200000</v>
      </c>
      <c r="H69" s="21"/>
      <c r="I69" s="21"/>
      <c r="J69" s="21">
        <v>1200000</v>
      </c>
      <c r="K69" s="21"/>
      <c r="L69" s="21"/>
      <c r="M69" s="40" t="s">
        <v>283</v>
      </c>
      <c r="N69" s="40" t="s">
        <v>284</v>
      </c>
      <c r="O69" s="19"/>
    </row>
    <row r="70" s="2" customFormat="1" ht="18.75" customHeight="1" spans="1:15">
      <c r="A70" s="15"/>
      <c r="B70" s="22"/>
      <c r="C70" s="22"/>
      <c r="D70" s="22"/>
      <c r="E70" s="22"/>
      <c r="F70" s="23"/>
      <c r="G70" s="24"/>
      <c r="H70" s="24"/>
      <c r="I70" s="24"/>
      <c r="J70" s="24"/>
      <c r="K70" s="24"/>
      <c r="L70" s="24"/>
      <c r="M70" s="40" t="s">
        <v>285</v>
      </c>
      <c r="N70" s="40" t="s">
        <v>284</v>
      </c>
      <c r="O70" s="22"/>
    </row>
    <row r="71" s="2" customFormat="1" ht="18.75" customHeight="1" spans="1:15">
      <c r="A71" s="27"/>
      <c r="B71" s="20" t="s">
        <v>373</v>
      </c>
      <c r="C71" s="19" t="s">
        <v>314</v>
      </c>
      <c r="D71" s="20" t="s">
        <v>350</v>
      </c>
      <c r="E71" s="19">
        <v>1</v>
      </c>
      <c r="F71" s="20" t="s">
        <v>374</v>
      </c>
      <c r="G71" s="21">
        <v>30000</v>
      </c>
      <c r="H71" s="21"/>
      <c r="I71" s="21"/>
      <c r="J71" s="21">
        <v>30000</v>
      </c>
      <c r="K71" s="21"/>
      <c r="L71" s="21"/>
      <c r="M71" s="40" t="s">
        <v>283</v>
      </c>
      <c r="N71" s="40" t="s">
        <v>284</v>
      </c>
      <c r="O71" s="19"/>
    </row>
    <row r="72" s="2" customFormat="1" ht="18.75" customHeight="1" spans="1:15">
      <c r="A72" s="27"/>
      <c r="B72" s="22"/>
      <c r="C72" s="22"/>
      <c r="D72" s="22"/>
      <c r="E72" s="22"/>
      <c r="F72" s="23"/>
      <c r="G72" s="24"/>
      <c r="H72" s="24"/>
      <c r="I72" s="24"/>
      <c r="J72" s="24"/>
      <c r="K72" s="24"/>
      <c r="L72" s="24"/>
      <c r="M72" s="40" t="s">
        <v>285</v>
      </c>
      <c r="N72" s="40" t="s">
        <v>284</v>
      </c>
      <c r="O72" s="22"/>
    </row>
    <row r="73" s="2" customFormat="1" ht="18.75" customHeight="1" spans="1:15">
      <c r="A73" s="8">
        <v>33</v>
      </c>
      <c r="B73" s="20" t="s">
        <v>375</v>
      </c>
      <c r="C73" s="19" t="s">
        <v>376</v>
      </c>
      <c r="D73" s="20" t="s">
        <v>292</v>
      </c>
      <c r="E73" s="19">
        <v>1</v>
      </c>
      <c r="F73" s="20" t="s">
        <v>377</v>
      </c>
      <c r="G73" s="21">
        <v>150000</v>
      </c>
      <c r="H73" s="21"/>
      <c r="I73" s="21"/>
      <c r="J73" s="21">
        <v>150000</v>
      </c>
      <c r="K73" s="21"/>
      <c r="L73" s="21"/>
      <c r="M73" s="40" t="s">
        <v>283</v>
      </c>
      <c r="N73" s="40" t="s">
        <v>284</v>
      </c>
      <c r="O73" s="19"/>
    </row>
    <row r="74" s="2" customFormat="1" ht="18.75" customHeight="1" spans="1:15">
      <c r="A74" s="15"/>
      <c r="B74" s="22"/>
      <c r="C74" s="22"/>
      <c r="D74" s="22"/>
      <c r="E74" s="22"/>
      <c r="F74" s="23"/>
      <c r="G74" s="24"/>
      <c r="H74" s="24"/>
      <c r="I74" s="24"/>
      <c r="J74" s="24"/>
      <c r="K74" s="24"/>
      <c r="L74" s="24"/>
      <c r="M74" s="40" t="s">
        <v>285</v>
      </c>
      <c r="N74" s="40" t="s">
        <v>284</v>
      </c>
      <c r="O74" s="22"/>
    </row>
    <row r="75" s="2" customFormat="1" ht="36" customHeight="1" spans="1:15">
      <c r="A75" s="42" t="s">
        <v>378</v>
      </c>
      <c r="B75" s="43"/>
      <c r="C75" s="43"/>
      <c r="D75" s="43"/>
      <c r="E75" s="43"/>
      <c r="F75" s="44"/>
      <c r="G75" s="45">
        <f>SUM(G5:G74)</f>
        <v>5005500</v>
      </c>
      <c r="H75" s="46"/>
      <c r="I75" s="46"/>
      <c r="J75" s="46"/>
      <c r="K75" s="46"/>
      <c r="L75" s="46"/>
      <c r="M75" s="46"/>
      <c r="N75" s="46"/>
      <c r="O75" s="47"/>
    </row>
  </sheetData>
  <mergeCells count="448">
    <mergeCell ref="A1:O1"/>
    <mergeCell ref="A2:F2"/>
    <mergeCell ref="L2:O2"/>
    <mergeCell ref="G3:L3"/>
    <mergeCell ref="A75:F75"/>
    <mergeCell ref="G75:O75"/>
    <mergeCell ref="A3:A4"/>
    <mergeCell ref="A5:A6"/>
    <mergeCell ref="A7:A8"/>
    <mergeCell ref="A9:A10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3:A7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41:H42"/>
    <mergeCell ref="H43:H44"/>
    <mergeCell ref="H45:H46"/>
    <mergeCell ref="H47:H48"/>
    <mergeCell ref="H49:H50"/>
    <mergeCell ref="H51:H52"/>
    <mergeCell ref="H53:H54"/>
    <mergeCell ref="H55:H56"/>
    <mergeCell ref="H57:H58"/>
    <mergeCell ref="H61:H62"/>
    <mergeCell ref="H63:H64"/>
    <mergeCell ref="H65:H66"/>
    <mergeCell ref="H69:H70"/>
    <mergeCell ref="H71:H72"/>
    <mergeCell ref="H73:H7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41:I42"/>
    <mergeCell ref="I43:I44"/>
    <mergeCell ref="I45:I46"/>
    <mergeCell ref="I47:I48"/>
    <mergeCell ref="I49:I50"/>
    <mergeCell ref="I51:I52"/>
    <mergeCell ref="I53:I54"/>
    <mergeCell ref="I55:I56"/>
    <mergeCell ref="I57:I58"/>
    <mergeCell ref="I61:I62"/>
    <mergeCell ref="I63:I64"/>
    <mergeCell ref="I65:I66"/>
    <mergeCell ref="I69:I70"/>
    <mergeCell ref="I71:I72"/>
    <mergeCell ref="I73:I7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J57:J58"/>
    <mergeCell ref="J59:J60"/>
    <mergeCell ref="J61:J62"/>
    <mergeCell ref="J63:J64"/>
    <mergeCell ref="J65:J66"/>
    <mergeCell ref="J67:J68"/>
    <mergeCell ref="J69:J70"/>
    <mergeCell ref="J71:J72"/>
    <mergeCell ref="J73:J7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41:K42"/>
    <mergeCell ref="K43:K44"/>
    <mergeCell ref="K45:K46"/>
    <mergeCell ref="K47:K48"/>
    <mergeCell ref="K49:K50"/>
    <mergeCell ref="K51:K52"/>
    <mergeCell ref="K53:K54"/>
    <mergeCell ref="K55:K56"/>
    <mergeCell ref="K57:K58"/>
    <mergeCell ref="K61:K62"/>
    <mergeCell ref="K63:K64"/>
    <mergeCell ref="K65:K66"/>
    <mergeCell ref="K69:K70"/>
    <mergeCell ref="K71:K72"/>
    <mergeCell ref="K73:K74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L35:L36"/>
    <mergeCell ref="L41:L42"/>
    <mergeCell ref="L43:L44"/>
    <mergeCell ref="L45:L46"/>
    <mergeCell ref="L47:L48"/>
    <mergeCell ref="L49:L50"/>
    <mergeCell ref="L51:L52"/>
    <mergeCell ref="L53:L54"/>
    <mergeCell ref="L55:L56"/>
    <mergeCell ref="L61:L62"/>
    <mergeCell ref="L63:L64"/>
    <mergeCell ref="L65:L66"/>
    <mergeCell ref="L73:L74"/>
    <mergeCell ref="O3:O4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O39:O40"/>
    <mergeCell ref="O41:O42"/>
    <mergeCell ref="O43:O44"/>
    <mergeCell ref="O45:O46"/>
    <mergeCell ref="O47:O48"/>
    <mergeCell ref="O49:O50"/>
    <mergeCell ref="O51:O52"/>
    <mergeCell ref="O53:O54"/>
    <mergeCell ref="O55:O56"/>
    <mergeCell ref="O57:O58"/>
    <mergeCell ref="O59:O60"/>
    <mergeCell ref="O61:O62"/>
    <mergeCell ref="O63:O64"/>
    <mergeCell ref="O65:O66"/>
    <mergeCell ref="O67:O68"/>
    <mergeCell ref="O69:O70"/>
    <mergeCell ref="O71:O72"/>
    <mergeCell ref="O73:O74"/>
    <mergeCell ref="M3:N4"/>
  </mergeCells>
  <conditionalFormatting sqref="J7">
    <cfRule type="cellIs" dxfId="0" priority="4" stopIfTrue="1" operator="equal">
      <formula>0</formula>
    </cfRule>
  </conditionalFormatting>
  <conditionalFormatting sqref="J19">
    <cfRule type="cellIs" dxfId="0" priority="5" stopIfTrue="1" operator="equal">
      <formula>0</formula>
    </cfRule>
  </conditionalFormatting>
  <conditionalFormatting sqref="L61:L70">
    <cfRule type="cellIs" dxfId="1" priority="7" stopIfTrue="1" operator="equal">
      <formula>0</formula>
    </cfRule>
  </conditionalFormatting>
  <conditionalFormatting sqref="L71:L72">
    <cfRule type="cellIs" dxfId="1" priority="1" stopIfTrue="1" operator="equal">
      <formula>0</formula>
    </cfRule>
  </conditionalFormatting>
  <conditionalFormatting sqref="I5:I6 G5:H5 J5 K5:L6">
    <cfRule type="cellIs" dxfId="1" priority="15" stopIfTrue="1" operator="equal">
      <formula>0</formula>
    </cfRule>
  </conditionalFormatting>
  <conditionalFormatting sqref="G7 G9:H9 H7:I8 K7:L8 I9:L10 G21 H17:I22 K13:L22 G19 G17 G75">
    <cfRule type="cellIs" dxfId="0" priority="25" stopIfTrue="1" operator="equal">
      <formula>0</formula>
    </cfRule>
  </conditionalFormatting>
  <conditionalFormatting sqref="G11:H11 I11:L12">
    <cfRule type="cellIs" dxfId="0" priority="3" stopIfTrue="1" operator="equal">
      <formula>0</formula>
    </cfRule>
  </conditionalFormatting>
  <conditionalFormatting sqref="G13 H13:I14 J13">
    <cfRule type="cellIs" dxfId="1" priority="13" stopIfTrue="1" operator="equal">
      <formula>0</formula>
    </cfRule>
  </conditionalFormatting>
  <conditionalFormatting sqref="G15 H15:J16">
    <cfRule type="cellIs" dxfId="1" priority="12" stopIfTrue="1" operator="equal">
      <formula>0</formula>
    </cfRule>
  </conditionalFormatting>
  <conditionalFormatting sqref="J21 J17">
    <cfRule type="cellIs" dxfId="0" priority="6" stopIfTrue="1" operator="equal">
      <formula>0</formula>
    </cfRule>
  </conditionalFormatting>
  <conditionalFormatting sqref="K23:L24 G25 H25:L26">
    <cfRule type="cellIs" dxfId="0" priority="22" stopIfTrue="1" operator="equal">
      <formula>0</formula>
    </cfRule>
  </conditionalFormatting>
  <conditionalFormatting sqref="G23 H23:I24 J23">
    <cfRule type="cellIs" dxfId="1" priority="11" stopIfTrue="1" operator="equal">
      <formula>0</formula>
    </cfRule>
  </conditionalFormatting>
  <conditionalFormatting sqref="J39 K27:L44 J43 J41 G39 G43 G41 J37 J35 J33 J31 J29 J27 G35 H27:I44 G31 G29 G27 G33 G37">
    <cfRule type="cellIs" dxfId="1" priority="18" stopIfTrue="1" operator="equal">
      <formula>0</formula>
    </cfRule>
  </conditionalFormatting>
  <conditionalFormatting sqref="H45:L46 G45">
    <cfRule type="cellIs" dxfId="0" priority="17" stopIfTrue="1" operator="equal">
      <formula>0</formula>
    </cfRule>
  </conditionalFormatting>
  <conditionalFormatting sqref="G57 K47:K58 H49:I58 J51 J53 J55 J49 J47 J57 G51 G53 G55 F49:G49 G47:H47 I47:I48">
    <cfRule type="cellIs" dxfId="1" priority="14" stopIfTrue="1" operator="equal">
      <formula>0</formula>
    </cfRule>
  </conditionalFormatting>
  <conditionalFormatting sqref="J59 H59:I62 K59:L60 J61 G59 L47:L58 G61 K61:K62 J73 G73 H73:I74 K73:L74">
    <cfRule type="cellIs" dxfId="1" priority="16" stopIfTrue="1" operator="equal">
      <formula>0</formula>
    </cfRule>
  </conditionalFormatting>
  <conditionalFormatting sqref="G65 K63:K66 H65:I66 J65">
    <cfRule type="cellIs" dxfId="1" priority="9" stopIfTrue="1" operator="equal">
      <formula>0</formula>
    </cfRule>
  </conditionalFormatting>
  <conditionalFormatting sqref="H63:I64 J63 G63">
    <cfRule type="cellIs" dxfId="1" priority="8" stopIfTrue="1" operator="equal">
      <formula>0</formula>
    </cfRule>
  </conditionalFormatting>
  <conditionalFormatting sqref="J67 J69 G67 G69 K67:K70 H67:I70">
    <cfRule type="cellIs" dxfId="1" priority="10" stopIfTrue="1" operator="equal">
      <formula>0</formula>
    </cfRule>
  </conditionalFormatting>
  <conditionalFormatting sqref="J71 G71 K71:K72 H71:I72">
    <cfRule type="cellIs" dxfId="1" priority="2" stopIfTrue="1" operator="equal">
      <formula>0</formula>
    </cfRule>
  </conditionalFormatting>
  <printOptions horizontalCentered="1" verticalCentered="1"/>
  <pageMargins left="0.786805555555556" right="1.0625" top="0.865972222222222" bottom="0.865972222222222" header="0.314583333333333" footer="0.314583333333333"/>
  <pageSetup paperSize="9" scale="46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35"/>
  <sheetViews>
    <sheetView showGridLines="0" showZeros="0" topLeftCell="A14" workbookViewId="0">
      <selection activeCell="B33" sqref="B33"/>
    </sheetView>
  </sheetViews>
  <sheetFormatPr defaultColWidth="9.12222222222222" defaultRowHeight="12.75" customHeight="1"/>
  <cols>
    <col min="1" max="1" width="37.5" customWidth="1"/>
    <col min="2" max="2" width="15.3777777777778" customWidth="1"/>
    <col min="3" max="3" width="31.3777777777778" customWidth="1"/>
    <col min="4" max="4" width="16" customWidth="1"/>
  </cols>
  <sheetData>
    <row r="1" ht="29.25" customHeight="1" spans="1:4">
      <c r="A1" s="61" t="s">
        <v>24</v>
      </c>
      <c r="B1" s="61"/>
      <c r="C1" s="61"/>
      <c r="D1" s="61"/>
    </row>
    <row r="2" ht="22.5" customHeight="1" spans="1:4">
      <c r="A2" s="80" t="s">
        <v>21</v>
      </c>
      <c r="B2" s="80"/>
      <c r="C2" s="181"/>
      <c r="D2" s="176" t="s">
        <v>25</v>
      </c>
    </row>
    <row r="3" ht="30" customHeight="1" spans="1:4">
      <c r="A3" s="155" t="s">
        <v>26</v>
      </c>
      <c r="B3" s="182"/>
      <c r="C3" s="183" t="s">
        <v>27</v>
      </c>
      <c r="D3" s="184"/>
    </row>
    <row r="4" ht="26.25" customHeight="1" spans="1:4">
      <c r="A4" s="63" t="s">
        <v>28</v>
      </c>
      <c r="B4" s="185" t="s">
        <v>29</v>
      </c>
      <c r="C4" s="186" t="s">
        <v>28</v>
      </c>
      <c r="D4" s="187" t="s">
        <v>29</v>
      </c>
    </row>
    <row r="5" ht="20.25" customHeight="1" spans="1:6">
      <c r="A5" s="188" t="s">
        <v>30</v>
      </c>
      <c r="B5" s="162">
        <f>SUM(B6:B7)</f>
        <v>24045461</v>
      </c>
      <c r="C5" s="161" t="s">
        <v>31</v>
      </c>
      <c r="D5" s="160"/>
      <c r="E5" s="189"/>
      <c r="F5" s="60"/>
    </row>
    <row r="6" ht="20.25" customHeight="1" spans="1:7">
      <c r="A6" s="190" t="s">
        <v>32</v>
      </c>
      <c r="B6" s="167">
        <v>21445461</v>
      </c>
      <c r="C6" s="161" t="s">
        <v>33</v>
      </c>
      <c r="D6" s="160">
        <v>0</v>
      </c>
      <c r="F6" s="60"/>
      <c r="G6" s="60"/>
    </row>
    <row r="7" ht="20.25" customHeight="1" spans="1:6">
      <c r="A7" s="159" t="s">
        <v>34</v>
      </c>
      <c r="B7" s="167">
        <v>2600000</v>
      </c>
      <c r="C7" s="161" t="s">
        <v>35</v>
      </c>
      <c r="D7" s="160">
        <v>0</v>
      </c>
      <c r="E7" s="60"/>
      <c r="F7" s="60"/>
    </row>
    <row r="8" ht="20.25" customHeight="1" spans="1:6">
      <c r="A8" s="190" t="s">
        <v>36</v>
      </c>
      <c r="B8" s="167">
        <f>SUM('部门预算收入总表（二）'!F5)</f>
        <v>0</v>
      </c>
      <c r="C8" s="161" t="s">
        <v>37</v>
      </c>
      <c r="D8" s="160">
        <v>0</v>
      </c>
      <c r="E8" s="60"/>
      <c r="F8" s="60"/>
    </row>
    <row r="9" ht="20.25" customHeight="1" spans="1:7">
      <c r="A9" s="190" t="s">
        <v>38</v>
      </c>
      <c r="B9" s="191"/>
      <c r="C9" s="161" t="s">
        <v>39</v>
      </c>
      <c r="D9" s="160">
        <v>18727745</v>
      </c>
      <c r="E9" s="60"/>
      <c r="F9" s="60"/>
      <c r="G9" s="60"/>
    </row>
    <row r="10" ht="20.25" customHeight="1" spans="1:7">
      <c r="A10" s="190" t="s">
        <v>40</v>
      </c>
      <c r="B10" s="191">
        <f>SUM('部门预算收入总表（二）'!G5)</f>
        <v>0</v>
      </c>
      <c r="C10" s="161" t="s">
        <v>41</v>
      </c>
      <c r="D10" s="160">
        <v>0</v>
      </c>
      <c r="E10" s="189"/>
      <c r="F10" s="60"/>
      <c r="G10" s="60"/>
    </row>
    <row r="11" ht="20.25" customHeight="1" spans="1:7">
      <c r="A11" s="89"/>
      <c r="B11" s="169"/>
      <c r="C11" s="57" t="s">
        <v>42</v>
      </c>
      <c r="D11" s="160"/>
      <c r="E11" s="60"/>
      <c r="F11" s="60"/>
      <c r="G11" s="60"/>
    </row>
    <row r="12" ht="20.25" customHeight="1" spans="1:6">
      <c r="A12" s="89"/>
      <c r="B12" s="169"/>
      <c r="C12" s="161" t="s">
        <v>43</v>
      </c>
      <c r="D12" s="166">
        <v>2590546</v>
      </c>
      <c r="E12" s="60"/>
      <c r="F12" s="60"/>
    </row>
    <row r="13" ht="20.25" customHeight="1" spans="1:7">
      <c r="A13" s="89"/>
      <c r="B13" s="169"/>
      <c r="C13" s="161" t="s">
        <v>44</v>
      </c>
      <c r="D13" s="162"/>
      <c r="E13" s="60"/>
      <c r="F13" s="60"/>
      <c r="G13" s="60"/>
    </row>
    <row r="14" ht="20.25" customHeight="1" spans="1:6">
      <c r="A14" s="89"/>
      <c r="B14" s="169"/>
      <c r="C14" s="57" t="s">
        <v>45</v>
      </c>
      <c r="D14" s="162">
        <v>1018387</v>
      </c>
      <c r="E14" s="60"/>
      <c r="F14" s="60"/>
    </row>
    <row r="15" ht="20.25" customHeight="1" spans="1:7">
      <c r="A15" s="89"/>
      <c r="B15" s="169"/>
      <c r="C15" s="161" t="s">
        <v>46</v>
      </c>
      <c r="D15" s="162"/>
      <c r="E15" s="60"/>
      <c r="F15" s="60"/>
      <c r="G15" s="60"/>
    </row>
    <row r="16" ht="20.25" customHeight="1" spans="1:6">
      <c r="A16" s="89"/>
      <c r="B16" s="169"/>
      <c r="C16" s="161" t="s">
        <v>47</v>
      </c>
      <c r="D16" s="162"/>
      <c r="E16" s="60"/>
      <c r="F16" s="60"/>
    </row>
    <row r="17" ht="20.25" customHeight="1" spans="1:5">
      <c r="A17" s="89"/>
      <c r="B17" s="169"/>
      <c r="C17" s="161" t="s">
        <v>48</v>
      </c>
      <c r="D17" s="162"/>
      <c r="E17" s="60"/>
    </row>
    <row r="18" ht="20.25" customHeight="1" spans="1:8">
      <c r="A18" s="89"/>
      <c r="B18" s="169"/>
      <c r="C18" s="161" t="s">
        <v>49</v>
      </c>
      <c r="D18" s="162"/>
      <c r="E18" s="60"/>
      <c r="F18" s="60"/>
      <c r="G18" s="60"/>
      <c r="H18" s="60"/>
    </row>
    <row r="19" ht="20.25" customHeight="1" spans="1:8">
      <c r="A19" s="89"/>
      <c r="B19" s="169"/>
      <c r="C19" s="161" t="s">
        <v>50</v>
      </c>
      <c r="D19" s="162"/>
      <c r="E19" s="60"/>
      <c r="F19" s="60"/>
      <c r="G19" s="60"/>
      <c r="H19" s="60"/>
    </row>
    <row r="20" ht="20.25" customHeight="1" spans="1:6">
      <c r="A20" s="89"/>
      <c r="B20" s="169"/>
      <c r="C20" s="161" t="s">
        <v>51</v>
      </c>
      <c r="D20" s="162"/>
      <c r="E20" s="60"/>
      <c r="F20" s="60"/>
    </row>
    <row r="21" ht="20.25" customHeight="1" spans="1:4">
      <c r="A21" s="89"/>
      <c r="B21" s="169"/>
      <c r="C21" s="161" t="s">
        <v>52</v>
      </c>
      <c r="D21" s="162"/>
    </row>
    <row r="22" ht="20.25" customHeight="1" spans="1:5">
      <c r="A22" s="89"/>
      <c r="B22" s="169"/>
      <c r="C22" s="161" t="s">
        <v>53</v>
      </c>
      <c r="D22" s="162"/>
      <c r="E22" s="60"/>
    </row>
    <row r="23" ht="20.25" customHeight="1" spans="1:6">
      <c r="A23" s="89"/>
      <c r="B23" s="169"/>
      <c r="C23" s="57" t="s">
        <v>54</v>
      </c>
      <c r="D23" s="162"/>
      <c r="E23" s="60"/>
      <c r="F23" s="60"/>
    </row>
    <row r="24" ht="20.25" customHeight="1" spans="1:7">
      <c r="A24" s="89"/>
      <c r="B24" s="169"/>
      <c r="C24" s="161" t="s">
        <v>55</v>
      </c>
      <c r="D24" s="162">
        <v>1708783</v>
      </c>
      <c r="E24" s="60"/>
      <c r="F24" s="60"/>
      <c r="G24" s="60"/>
    </row>
    <row r="25" ht="20.25" customHeight="1" spans="1:7">
      <c r="A25" s="89"/>
      <c r="B25" s="169"/>
      <c r="C25" s="161" t="s">
        <v>56</v>
      </c>
      <c r="D25" s="160"/>
      <c r="E25" s="60"/>
      <c r="F25" s="60"/>
      <c r="G25" s="60"/>
    </row>
    <row r="26" ht="20.25" customHeight="1" spans="1:7">
      <c r="A26" s="89"/>
      <c r="B26" s="169"/>
      <c r="C26" s="170" t="s">
        <v>57</v>
      </c>
      <c r="D26" s="160">
        <v>0</v>
      </c>
      <c r="E26" s="60"/>
      <c r="F26" s="60"/>
      <c r="G26" s="60"/>
    </row>
    <row r="27" ht="20.25" customHeight="1" spans="1:7">
      <c r="A27" s="89"/>
      <c r="B27" s="169"/>
      <c r="C27" s="161" t="s">
        <v>58</v>
      </c>
      <c r="D27" s="160">
        <v>0</v>
      </c>
      <c r="E27" s="60"/>
      <c r="F27" s="60"/>
      <c r="G27" s="60"/>
    </row>
    <row r="28" ht="20.25" customHeight="1" spans="1:7">
      <c r="A28" s="89"/>
      <c r="B28" s="168"/>
      <c r="C28" s="161" t="s">
        <v>59</v>
      </c>
      <c r="D28" s="160">
        <v>0</v>
      </c>
      <c r="E28" s="60"/>
      <c r="F28" s="60"/>
      <c r="G28" s="60"/>
    </row>
    <row r="29" ht="20.25" customHeight="1" spans="1:6">
      <c r="A29" s="89"/>
      <c r="B29" s="169"/>
      <c r="C29" s="161" t="s">
        <v>60</v>
      </c>
      <c r="D29" s="160">
        <v>0</v>
      </c>
      <c r="E29" s="60"/>
      <c r="F29" s="60"/>
    </row>
    <row r="30" ht="20.25" customHeight="1" spans="1:8">
      <c r="A30" s="89"/>
      <c r="B30" s="169"/>
      <c r="C30" s="161" t="s">
        <v>61</v>
      </c>
      <c r="D30" s="160">
        <v>0</v>
      </c>
      <c r="E30" s="60"/>
      <c r="F30" s="60"/>
      <c r="G30" s="60"/>
      <c r="H30" s="60"/>
    </row>
    <row r="31" ht="20.25" customHeight="1" spans="1:9">
      <c r="A31" s="89"/>
      <c r="B31" s="169"/>
      <c r="C31" s="170" t="s">
        <v>62</v>
      </c>
      <c r="D31" s="160">
        <v>0</v>
      </c>
      <c r="E31" s="60"/>
      <c r="F31" s="60"/>
      <c r="G31" s="60"/>
      <c r="H31" s="60"/>
      <c r="I31" s="60"/>
    </row>
    <row r="32" ht="20.25" customHeight="1" spans="1:7">
      <c r="A32" s="89"/>
      <c r="B32" s="192"/>
      <c r="C32" s="170" t="s">
        <v>63</v>
      </c>
      <c r="D32" s="162">
        <v>0</v>
      </c>
      <c r="E32" s="60"/>
      <c r="F32" s="60"/>
      <c r="G32" s="60"/>
    </row>
    <row r="33" ht="20.25" customHeight="1" spans="1:5">
      <c r="A33" s="16" t="s">
        <v>64</v>
      </c>
      <c r="B33" s="193">
        <f>SUM(B5+B8+B9+B10)</f>
        <v>24045461</v>
      </c>
      <c r="C33" s="52" t="s">
        <v>65</v>
      </c>
      <c r="D33" s="167">
        <f>SUM(D5:D32)</f>
        <v>24045461</v>
      </c>
      <c r="E33" s="60"/>
    </row>
    <row r="34" customHeight="1" spans="2:3">
      <c r="B34" s="60"/>
      <c r="C34" s="60"/>
    </row>
    <row r="35" customHeight="1" spans="2:2">
      <c r="B35" s="60"/>
    </row>
  </sheetData>
  <mergeCells count="2">
    <mergeCell ref="A1:D1"/>
    <mergeCell ref="A2:B2"/>
  </mergeCells>
  <printOptions horizontalCentered="1" verticalCentered="1"/>
  <pageMargins left="0.865972222222222" right="0.865972222222222" top="0.826388888888889" bottom="0.511805555555556" header="0.275" footer="0.393055555555556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opLeftCell="A2" workbookViewId="0">
      <selection activeCell="A12" sqref="A12"/>
    </sheetView>
  </sheetViews>
  <sheetFormatPr defaultColWidth="9.12222222222222" defaultRowHeight="12.75" customHeight="1" outlineLevelCol="6"/>
  <cols>
    <col min="1" max="1" width="12.3777777777778" customWidth="1"/>
    <col min="2" max="2" width="17.3777777777778" customWidth="1"/>
    <col min="3" max="3" width="16.3777777777778" customWidth="1"/>
    <col min="4" max="5" width="14.5" customWidth="1"/>
    <col min="6" max="6" width="11.6222222222222" customWidth="1"/>
    <col min="7" max="7" width="12.6222222222222" customWidth="1"/>
  </cols>
  <sheetData>
    <row r="1" ht="36" customHeight="1" spans="1:7">
      <c r="A1" s="61" t="s">
        <v>66</v>
      </c>
      <c r="B1" s="61"/>
      <c r="C1" s="61"/>
      <c r="D1" s="61"/>
      <c r="E1" s="61"/>
      <c r="F1" s="61"/>
      <c r="G1" s="61"/>
    </row>
    <row r="2" ht="28.5" customHeight="1" spans="1:7">
      <c r="A2" s="80" t="str">
        <f>(部门基本情况表!A2)</f>
        <v>编报单位：万荣县第二中学</v>
      </c>
      <c r="B2" s="80"/>
      <c r="C2" s="80"/>
      <c r="D2" s="80"/>
      <c r="E2" s="80"/>
      <c r="G2" s="176" t="s">
        <v>25</v>
      </c>
    </row>
    <row r="3" ht="30" customHeight="1" spans="1:7">
      <c r="A3" s="67" t="s">
        <v>67</v>
      </c>
      <c r="B3" s="68"/>
      <c r="C3" s="83" t="s">
        <v>68</v>
      </c>
      <c r="D3" s="58" t="s">
        <v>69</v>
      </c>
      <c r="E3" s="177"/>
      <c r="F3" s="83" t="s">
        <v>70</v>
      </c>
      <c r="G3" s="178" t="s">
        <v>71</v>
      </c>
    </row>
    <row r="4" ht="32.25" customHeight="1" spans="1:7">
      <c r="A4" s="52" t="s">
        <v>72</v>
      </c>
      <c r="B4" s="52" t="s">
        <v>73</v>
      </c>
      <c r="C4" s="83"/>
      <c r="D4" s="179" t="s">
        <v>74</v>
      </c>
      <c r="E4" s="91" t="s">
        <v>75</v>
      </c>
      <c r="F4" s="83"/>
      <c r="G4" s="92"/>
    </row>
    <row r="5" ht="31.5" customHeight="1" spans="1:7">
      <c r="A5" s="154"/>
      <c r="B5" s="153" t="s">
        <v>23</v>
      </c>
      <c r="C5" s="162">
        <f>SUM(D5:G5)</f>
        <v>24045461</v>
      </c>
      <c r="D5" s="162">
        <f>SUM('财拨拨款预算收支总表（四）'!B7)</f>
        <v>21445461</v>
      </c>
      <c r="E5" s="162">
        <v>2600000</v>
      </c>
      <c r="F5" s="162">
        <f>SUM('政府性基金预算收入表（九）'!C5)</f>
        <v>0</v>
      </c>
      <c r="G5" s="162">
        <f>SUM(G13:G21)</f>
        <v>0</v>
      </c>
    </row>
    <row r="6" ht="31.5" customHeight="1" spans="1:7">
      <c r="A6" s="175">
        <v>2050204</v>
      </c>
      <c r="B6" s="175" t="str">
        <f>'一般公共预算财政拨款基本及项目经济分类总表（八）'!B6</f>
        <v>普通教育支出</v>
      </c>
      <c r="C6" s="175" t="str">
        <f>'一般公共预算财政拨款基本及项目经济分类总表（八）'!C6</f>
        <v>基本支出</v>
      </c>
      <c r="D6" s="164">
        <v>16063665</v>
      </c>
      <c r="E6" s="164">
        <v>2600000</v>
      </c>
      <c r="F6" s="162"/>
      <c r="G6" s="180"/>
    </row>
    <row r="7" ht="31.5" customHeight="1" spans="1:7">
      <c r="A7" s="175" t="str">
        <f>'一般公共预算财政拨款基本及项目经济分类总表（八）'!A7</f>
        <v>2080505</v>
      </c>
      <c r="B7" s="175" t="str">
        <f>'一般公共预算财政拨款基本及项目经济分类总表（八）'!B7</f>
        <v>机关事业单位基本养老保险缴费支出</v>
      </c>
      <c r="C7" s="175" t="str">
        <f>'一般公共预算财政拨款基本及项目经济分类总表（八）'!C7</f>
        <v>机关事业单位基本养老       保险缴费</v>
      </c>
      <c r="D7" s="164">
        <v>2506799</v>
      </c>
      <c r="E7" s="164"/>
      <c r="F7" s="162"/>
      <c r="G7" s="162"/>
    </row>
    <row r="8" ht="31.5" customHeight="1" spans="1:7">
      <c r="A8" s="175" t="str">
        <f>'一般公共预算财政拨款基本及项目经济分类总表（八）'!A8</f>
        <v>2089999</v>
      </c>
      <c r="B8" s="175" t="str">
        <f>'一般公共预算财政拨款基本及项目经济分类总表（八）'!B8</f>
        <v>其他社会保障和就业支出</v>
      </c>
      <c r="C8" s="175" t="str">
        <f>'一般公共预算财政拨款基本及项目经济分类总表（八）'!C8</f>
        <v>失业、工伤保险缴费</v>
      </c>
      <c r="D8" s="164">
        <v>83747</v>
      </c>
      <c r="E8" s="164"/>
      <c r="F8" s="162"/>
      <c r="G8" s="162"/>
    </row>
    <row r="9" ht="31.5" customHeight="1" spans="1:7">
      <c r="A9" s="175" t="str">
        <f>'一般公共预算财政拨款基本及项目经济分类总表（八）'!A9</f>
        <v>2101102</v>
      </c>
      <c r="B9" s="175" t="str">
        <f>'一般公共预算财政拨款基本及项目经济分类总表（八）'!B9</f>
        <v>事业单位医疗</v>
      </c>
      <c r="C9" s="175" t="str">
        <f>'一般公共预算财政拨款基本及项目经济分类总表（八）'!C9</f>
        <v>职工基本医疗保险缴费</v>
      </c>
      <c r="D9" s="164">
        <v>1018387</v>
      </c>
      <c r="E9" s="164"/>
      <c r="F9" s="162"/>
      <c r="G9" s="162"/>
    </row>
    <row r="10" ht="31.5" customHeight="1" spans="1:7">
      <c r="A10" s="175" t="str">
        <f>'一般公共预算财政拨款基本及项目经济分类总表（八）'!A10</f>
        <v>2210201</v>
      </c>
      <c r="B10" s="175" t="str">
        <f>'一般公共预算财政拨款基本及项目经济分类总表（八）'!B10</f>
        <v>住房公积金</v>
      </c>
      <c r="C10" s="175" t="str">
        <f>'一般公共预算财政拨款基本及项目经济分类总表（八）'!C10</f>
        <v>住房公积金</v>
      </c>
      <c r="D10" s="164">
        <v>1708783</v>
      </c>
      <c r="E10" s="164"/>
      <c r="F10" s="162"/>
      <c r="G10" s="162"/>
    </row>
    <row r="11" ht="31.5" customHeight="1" spans="1:7">
      <c r="A11" s="175">
        <v>2050101</v>
      </c>
      <c r="B11" s="175" t="s">
        <v>76</v>
      </c>
      <c r="C11" s="175" t="s">
        <v>76</v>
      </c>
      <c r="D11" s="164">
        <v>64080</v>
      </c>
      <c r="E11" s="164"/>
      <c r="F11" s="162"/>
      <c r="G11" s="162"/>
    </row>
    <row r="12" ht="31.5" customHeight="1" spans="1:7">
      <c r="A12" s="175"/>
      <c r="B12" s="175"/>
      <c r="C12" s="175"/>
      <c r="D12" s="164"/>
      <c r="E12" s="164"/>
      <c r="F12" s="162"/>
      <c r="G12" s="162"/>
    </row>
    <row r="13" ht="31.5" customHeight="1" spans="1:7">
      <c r="A13" s="83"/>
      <c r="B13" s="83"/>
      <c r="C13" s="162">
        <f t="shared" ref="C12:C22" si="0">SUM(D13:G13)</f>
        <v>0</v>
      </c>
      <c r="D13" s="162"/>
      <c r="E13" s="162"/>
      <c r="F13" s="162"/>
      <c r="G13" s="162"/>
    </row>
    <row r="14" ht="31.5" customHeight="1" spans="1:7">
      <c r="A14" s="83"/>
      <c r="B14" s="83"/>
      <c r="C14" s="162">
        <f t="shared" si="0"/>
        <v>0</v>
      </c>
      <c r="D14" s="162"/>
      <c r="E14" s="162"/>
      <c r="F14" s="162"/>
      <c r="G14" s="162"/>
    </row>
    <row r="15" ht="31.5" customHeight="1" spans="1:7">
      <c r="A15" s="83"/>
      <c r="B15" s="83"/>
      <c r="C15" s="162">
        <f t="shared" si="0"/>
        <v>0</v>
      </c>
      <c r="D15" s="162"/>
      <c r="E15" s="162"/>
      <c r="F15" s="162"/>
      <c r="G15" s="162"/>
    </row>
    <row r="16" ht="31.5" customHeight="1" spans="1:7">
      <c r="A16" s="83"/>
      <c r="B16" s="83"/>
      <c r="C16" s="162">
        <f t="shared" si="0"/>
        <v>0</v>
      </c>
      <c r="D16" s="162"/>
      <c r="E16" s="162"/>
      <c r="F16" s="162"/>
      <c r="G16" s="162"/>
    </row>
    <row r="17" ht="31.5" customHeight="1" spans="1:7">
      <c r="A17" s="83"/>
      <c r="B17" s="83"/>
      <c r="C17" s="162">
        <f t="shared" si="0"/>
        <v>0</v>
      </c>
      <c r="D17" s="162"/>
      <c r="E17" s="162"/>
      <c r="F17" s="162"/>
      <c r="G17" s="162"/>
    </row>
    <row r="18" ht="31.5" customHeight="1" spans="1:7">
      <c r="A18" s="83"/>
      <c r="B18" s="83"/>
      <c r="C18" s="162">
        <f t="shared" si="0"/>
        <v>0</v>
      </c>
      <c r="D18" s="162"/>
      <c r="E18" s="162"/>
      <c r="F18" s="162"/>
      <c r="G18" s="162"/>
    </row>
    <row r="19" ht="31.5" customHeight="1" spans="1:7">
      <c r="A19" s="83"/>
      <c r="B19" s="83"/>
      <c r="C19" s="162">
        <f t="shared" si="0"/>
        <v>0</v>
      </c>
      <c r="D19" s="162"/>
      <c r="E19" s="162"/>
      <c r="F19" s="162"/>
      <c r="G19" s="162"/>
    </row>
    <row r="20" ht="31.5" customHeight="1" spans="1:7">
      <c r="A20" s="83"/>
      <c r="B20" s="83"/>
      <c r="C20" s="162">
        <f t="shared" si="0"/>
        <v>0</v>
      </c>
      <c r="D20" s="162"/>
      <c r="E20" s="162"/>
      <c r="F20" s="162"/>
      <c r="G20" s="162"/>
    </row>
    <row r="21" ht="31.5" customHeight="1" spans="1:7">
      <c r="A21" s="83"/>
      <c r="B21" s="83"/>
      <c r="C21" s="162">
        <f t="shared" si="0"/>
        <v>0</v>
      </c>
      <c r="D21" s="162"/>
      <c r="E21" s="162"/>
      <c r="F21" s="162"/>
      <c r="G21" s="162"/>
    </row>
    <row r="22" customHeight="1" spans="2:6">
      <c r="B22" s="60"/>
      <c r="C22" s="60"/>
      <c r="F22" s="60"/>
    </row>
    <row r="23" customHeight="1" spans="2:6">
      <c r="B23" s="60"/>
      <c r="C23" s="60"/>
      <c r="F23" s="60"/>
    </row>
    <row r="24" customHeight="1" spans="3:5">
      <c r="C24" s="60"/>
      <c r="D24" s="60"/>
      <c r="E24" s="60"/>
    </row>
    <row r="25" customHeight="1" spans="3:5">
      <c r="C25" s="60"/>
      <c r="D25" s="60"/>
      <c r="E25" s="60"/>
    </row>
  </sheetData>
  <mergeCells count="7">
    <mergeCell ref="A1:G1"/>
    <mergeCell ref="A2:E2"/>
    <mergeCell ref="A3:B3"/>
    <mergeCell ref="D3:E3"/>
    <mergeCell ref="C3:C4"/>
    <mergeCell ref="F3:F4"/>
    <mergeCell ref="G3:G4"/>
  </mergeCells>
  <printOptions horizontalCentered="1" verticalCentered="1"/>
  <pageMargins left="0.865972222222222" right="0.865972222222222" top="1.0625" bottom="0.786805555555556" header="0.511805555555556" footer="0.511805555555556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topLeftCell="A3" workbookViewId="0">
      <selection activeCell="E11" sqref="E11"/>
    </sheetView>
  </sheetViews>
  <sheetFormatPr defaultColWidth="9.12222222222222" defaultRowHeight="12.75" customHeight="1" outlineLevelCol="5"/>
  <cols>
    <col min="1" max="1" width="9.87777777777778" customWidth="1"/>
    <col min="2" max="2" width="18.1222222222222" customWidth="1"/>
    <col min="3" max="3" width="25.8777777777778" customWidth="1"/>
    <col min="4" max="4" width="16" customWidth="1"/>
    <col min="5" max="6" width="15.1222222222222" customWidth="1"/>
  </cols>
  <sheetData>
    <row r="1" ht="36" customHeight="1" spans="1:6">
      <c r="A1" s="61" t="s">
        <v>77</v>
      </c>
      <c r="B1" s="61"/>
      <c r="C1" s="61"/>
      <c r="D1" s="61"/>
      <c r="E1" s="61"/>
      <c r="F1" s="61"/>
    </row>
    <row r="2" ht="26.25" customHeight="1" spans="1:6">
      <c r="A2" s="80" t="str">
        <f>(部门基本情况表!A2)</f>
        <v>编报单位：万荣县第二中学</v>
      </c>
      <c r="B2" s="80"/>
      <c r="C2" s="80"/>
      <c r="D2" s="80"/>
      <c r="F2" s="50" t="s">
        <v>25</v>
      </c>
    </row>
    <row r="3" ht="31.5" customHeight="1" spans="1:6">
      <c r="A3" s="67" t="s">
        <v>78</v>
      </c>
      <c r="B3" s="64"/>
      <c r="C3" s="68"/>
      <c r="D3" s="58" t="s">
        <v>79</v>
      </c>
      <c r="E3" s="58" t="s">
        <v>80</v>
      </c>
      <c r="F3" s="83" t="s">
        <v>81</v>
      </c>
    </row>
    <row r="4" ht="33.75" customHeight="1" spans="1:6">
      <c r="A4" s="51" t="s">
        <v>72</v>
      </c>
      <c r="B4" s="51" t="s">
        <v>73</v>
      </c>
      <c r="C4" s="52" t="s">
        <v>82</v>
      </c>
      <c r="D4" s="172"/>
      <c r="E4" s="172"/>
      <c r="F4" s="158"/>
    </row>
    <row r="5" ht="31.5" customHeight="1" spans="1:6">
      <c r="A5" s="173"/>
      <c r="B5" s="53"/>
      <c r="C5" s="174" t="s">
        <v>23</v>
      </c>
      <c r="D5" s="164">
        <v>24045461</v>
      </c>
      <c r="E5" s="164">
        <f>SUM(E6:E21)</f>
        <v>24045461</v>
      </c>
      <c r="F5" s="162">
        <f>SUM(F6:F21)</f>
        <v>0</v>
      </c>
    </row>
    <row r="6" ht="31.5" customHeight="1" spans="1:6">
      <c r="A6" s="175">
        <v>2050204</v>
      </c>
      <c r="B6" s="175" t="str">
        <f>'一般公共预算财政拨款基本及项目经济分类总表（八）'!B6</f>
        <v>普通教育支出</v>
      </c>
      <c r="C6" s="175" t="str">
        <f>'一般公共预算财政拨款基本及项目经济分类总表（八）'!C6</f>
        <v>基本支出</v>
      </c>
      <c r="D6" s="164">
        <v>18663665</v>
      </c>
      <c r="E6" s="164">
        <v>18663665</v>
      </c>
      <c r="F6" s="162"/>
    </row>
    <row r="7" ht="31.5" customHeight="1" spans="1:6">
      <c r="A7" s="175" t="str">
        <f>'一般公共预算财政拨款基本及项目经济分类总表（八）'!A7</f>
        <v>2080505</v>
      </c>
      <c r="B7" s="175" t="str">
        <f>'一般公共预算财政拨款基本及项目经济分类总表（八）'!B7</f>
        <v>机关事业单位基本养老保险缴费支出</v>
      </c>
      <c r="C7" s="175" t="str">
        <f>'一般公共预算财政拨款基本及项目经济分类总表（八）'!C7</f>
        <v>机关事业单位基本养老       保险缴费</v>
      </c>
      <c r="D7" s="164">
        <f t="shared" ref="D5:D11" si="0">SUM(E7:F7)</f>
        <v>2506799</v>
      </c>
      <c r="E7" s="164">
        <f>SUM('一般公共预算财政拨款基本及项目经济分类总表（八）'!E7)</f>
        <v>2506799</v>
      </c>
      <c r="F7" s="162"/>
    </row>
    <row r="8" ht="31.5" customHeight="1" spans="1:6">
      <c r="A8" s="175" t="str">
        <f>'一般公共预算财政拨款基本及项目经济分类总表（八）'!A8</f>
        <v>2089999</v>
      </c>
      <c r="B8" s="175" t="str">
        <f>'一般公共预算财政拨款基本及项目经济分类总表（八）'!B8</f>
        <v>其他社会保障和就业支出</v>
      </c>
      <c r="C8" s="175" t="str">
        <f>'一般公共预算财政拨款基本及项目经济分类总表（八）'!C8</f>
        <v>失业、工伤保险缴费</v>
      </c>
      <c r="D8" s="164">
        <f t="shared" si="0"/>
        <v>83747</v>
      </c>
      <c r="E8" s="164">
        <f>SUM('一般公共预算财政拨款基本及项目经济分类总表（八）'!E8)</f>
        <v>83747</v>
      </c>
      <c r="F8" s="162"/>
    </row>
    <row r="9" ht="31.5" customHeight="1" spans="1:6">
      <c r="A9" s="175" t="str">
        <f>'一般公共预算财政拨款基本及项目经济分类总表（八）'!A9</f>
        <v>2101102</v>
      </c>
      <c r="B9" s="175" t="str">
        <f>'一般公共预算财政拨款基本及项目经济分类总表（八）'!B9</f>
        <v>事业单位医疗</v>
      </c>
      <c r="C9" s="175" t="str">
        <f>'一般公共预算财政拨款基本及项目经济分类总表（八）'!C9</f>
        <v>职工基本医疗保险缴费</v>
      </c>
      <c r="D9" s="164">
        <f t="shared" si="0"/>
        <v>1018387</v>
      </c>
      <c r="E9" s="164">
        <f>SUM('一般公共预算财政拨款基本及项目经济分类总表（八）'!E9)</f>
        <v>1018387</v>
      </c>
      <c r="F9" s="162"/>
    </row>
    <row r="10" ht="31.5" customHeight="1" spans="1:6">
      <c r="A10" s="175" t="str">
        <f>'一般公共预算财政拨款基本及项目经济分类总表（八）'!A10</f>
        <v>2210201</v>
      </c>
      <c r="B10" s="175" t="str">
        <f>'一般公共预算财政拨款基本及项目经济分类总表（八）'!B10</f>
        <v>住房公积金</v>
      </c>
      <c r="C10" s="175" t="str">
        <f>'一般公共预算财政拨款基本及项目经济分类总表（八）'!C10</f>
        <v>住房公积金</v>
      </c>
      <c r="D10" s="164">
        <f t="shared" si="0"/>
        <v>1708783</v>
      </c>
      <c r="E10" s="164">
        <f>SUM('一般公共预算财政拨款基本及项目经济分类总表（八）'!E10)</f>
        <v>1708783</v>
      </c>
      <c r="F10" s="162"/>
    </row>
    <row r="11" ht="31.5" customHeight="1" spans="1:6">
      <c r="A11" s="175">
        <v>2050101</v>
      </c>
      <c r="B11" s="175" t="s">
        <v>76</v>
      </c>
      <c r="C11" s="175" t="s">
        <v>76</v>
      </c>
      <c r="D11" s="164">
        <v>64080</v>
      </c>
      <c r="E11" s="164">
        <v>64080</v>
      </c>
      <c r="F11" s="162">
        <f>SUM('一般公共预算财政拨款基本及项目经济分类总表（八）'!F11)</f>
        <v>0</v>
      </c>
    </row>
    <row r="12" ht="31.5" customHeight="1" spans="1:6">
      <c r="A12" s="175"/>
      <c r="B12" s="175"/>
      <c r="C12" s="175"/>
      <c r="D12" s="164"/>
      <c r="E12" s="164"/>
      <c r="F12" s="162"/>
    </row>
    <row r="13" ht="31.5" customHeight="1" spans="1:6">
      <c r="A13" s="175"/>
      <c r="B13" s="175"/>
      <c r="C13" s="175"/>
      <c r="D13" s="164"/>
      <c r="E13" s="164"/>
      <c r="F13" s="162"/>
    </row>
    <row r="14" ht="31.5" customHeight="1" spans="1:6">
      <c r="A14" s="175"/>
      <c r="B14" s="175"/>
      <c r="C14" s="175"/>
      <c r="D14" s="164"/>
      <c r="E14" s="164"/>
      <c r="F14" s="162"/>
    </row>
    <row r="15" ht="31.5" customHeight="1" spans="1:6">
      <c r="A15" s="175"/>
      <c r="B15" s="175"/>
      <c r="C15" s="175"/>
      <c r="D15" s="164">
        <f t="shared" ref="D12:D21" si="1">SUM(E15:F15)</f>
        <v>0</v>
      </c>
      <c r="E15" s="164"/>
      <c r="F15" s="162"/>
    </row>
    <row r="16" ht="31.5" customHeight="1" spans="1:6">
      <c r="A16" s="175">
        <f>'一般公共预算财政拨款基本及项目经济分类总表（八）'!A12</f>
        <v>0</v>
      </c>
      <c r="B16" s="175">
        <f>'一般公共预算财政拨款基本及项目经济分类总表（八）'!B12</f>
        <v>0</v>
      </c>
      <c r="C16" s="175">
        <f>'一般公共预算财政拨款基本及项目经济分类总表（八）'!C12</f>
        <v>0</v>
      </c>
      <c r="D16" s="164"/>
      <c r="E16" s="164"/>
      <c r="F16" s="162"/>
    </row>
    <row r="17" ht="31.5" customHeight="1" spans="1:6">
      <c r="A17" s="175">
        <f>'一般公共预算财政拨款基本及项目经济分类总表（八）'!A13</f>
        <v>0</v>
      </c>
      <c r="B17" s="175">
        <f>'一般公共预算财政拨款基本及项目经济分类总表（八）'!B13</f>
        <v>0</v>
      </c>
      <c r="C17" s="175">
        <f>'一般公共预算财政拨款基本及项目经济分类总表（八）'!C13</f>
        <v>0</v>
      </c>
      <c r="D17" s="164">
        <f t="shared" si="1"/>
        <v>0</v>
      </c>
      <c r="E17" s="164"/>
      <c r="F17" s="162">
        <f>SUM('一般公共预算财政拨款基本及项目经济分类总表（八）'!F12)</f>
        <v>0</v>
      </c>
    </row>
    <row r="18" ht="31.5" customHeight="1" spans="1:6">
      <c r="A18" s="175">
        <f>'一般公共预算财政拨款基本及项目经济分类总表（八）'!A14</f>
        <v>0</v>
      </c>
      <c r="B18" s="175">
        <f>'一般公共预算财政拨款基本及项目经济分类总表（八）'!B14</f>
        <v>0</v>
      </c>
      <c r="C18" s="175">
        <f>'一般公共预算财政拨款基本及项目经济分类总表（八）'!C14</f>
        <v>0</v>
      </c>
      <c r="D18" s="164">
        <f t="shared" si="1"/>
        <v>0</v>
      </c>
      <c r="E18" s="164"/>
      <c r="F18" s="162">
        <f>SUM('一般公共预算财政拨款基本及项目经济分类总表（八）'!F13)</f>
        <v>0</v>
      </c>
    </row>
    <row r="19" ht="31.5" customHeight="1" spans="1:6">
      <c r="A19" s="175">
        <f>'一般公共预算财政拨款基本及项目经济分类总表（八）'!A15</f>
        <v>0</v>
      </c>
      <c r="B19" s="175">
        <f>'一般公共预算财政拨款基本及项目经济分类总表（八）'!B15</f>
        <v>0</v>
      </c>
      <c r="C19" s="175">
        <f>'一般公共预算财政拨款基本及项目经济分类总表（八）'!C15</f>
        <v>0</v>
      </c>
      <c r="D19" s="164">
        <f t="shared" si="1"/>
        <v>0</v>
      </c>
      <c r="E19" s="164"/>
      <c r="F19" s="162">
        <f>SUM('一般公共预算财政拨款基本及项目经济分类总表（八）'!F14)</f>
        <v>0</v>
      </c>
    </row>
    <row r="20" ht="31.5" customHeight="1" spans="1:6">
      <c r="A20" s="175">
        <f>'一般公共预算财政拨款基本及项目经济分类总表（八）'!A16</f>
        <v>0</v>
      </c>
      <c r="B20" s="175">
        <f>'一般公共预算财政拨款基本及项目经济分类总表（八）'!B16</f>
        <v>0</v>
      </c>
      <c r="C20" s="175">
        <f>'一般公共预算财政拨款基本及项目经济分类总表（八）'!C16</f>
        <v>0</v>
      </c>
      <c r="D20" s="164">
        <f t="shared" si="1"/>
        <v>0</v>
      </c>
      <c r="E20" s="164"/>
      <c r="F20" s="162">
        <f>SUM('一般公共预算财政拨款基本及项目经济分类总表（八）'!F15)</f>
        <v>0</v>
      </c>
    </row>
    <row r="21" ht="31.5" customHeight="1" spans="1:6">
      <c r="A21" s="175">
        <f>'一般公共预算财政拨款基本及项目经济分类总表（八）'!A17</f>
        <v>0</v>
      </c>
      <c r="B21" s="175">
        <f>'一般公共预算财政拨款基本及项目经济分类总表（八）'!B17</f>
        <v>0</v>
      </c>
      <c r="C21" s="175">
        <f>'一般公共预算财政拨款基本及项目经济分类总表（八）'!C17</f>
        <v>0</v>
      </c>
      <c r="D21" s="164">
        <f t="shared" si="1"/>
        <v>0</v>
      </c>
      <c r="E21" s="164"/>
      <c r="F21" s="162">
        <f>SUM('一般公共预算财政拨款基本及项目经济分类总表（八）'!F16)</f>
        <v>0</v>
      </c>
    </row>
    <row r="22" customHeight="1" spans="4:4">
      <c r="D22" s="60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865972222222222" right="0.865972222222222" top="1.0625" bottom="0.786805555555556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showZeros="0" workbookViewId="0">
      <selection activeCell="G14" sqref="G14"/>
    </sheetView>
  </sheetViews>
  <sheetFormatPr defaultColWidth="9.12222222222222" defaultRowHeight="12.75" customHeight="1"/>
  <cols>
    <col min="1" max="1" width="17.3777777777778" customWidth="1"/>
    <col min="2" max="2" width="14.1222222222222" customWidth="1"/>
    <col min="3" max="3" width="30.8777777777778" customWidth="1"/>
    <col min="4" max="4" width="13" customWidth="1"/>
    <col min="5" max="5" width="13.6222222222222" customWidth="1"/>
    <col min="6" max="6" width="12.1222222222222" customWidth="1"/>
  </cols>
  <sheetData>
    <row r="1" ht="22.5" customHeight="1" spans="1:6">
      <c r="A1" s="61" t="s">
        <v>83</v>
      </c>
      <c r="B1" s="61"/>
      <c r="C1" s="61"/>
      <c r="D1" s="61"/>
      <c r="E1" s="61"/>
      <c r="F1" s="61"/>
    </row>
    <row r="2" ht="24" customHeight="1" spans="1:6">
      <c r="A2" s="80" t="str">
        <f>(部门基本情况表!A2)</f>
        <v>编报单位：万荣县第二中学</v>
      </c>
      <c r="B2" s="80"/>
      <c r="C2" s="80"/>
      <c r="F2" s="50" t="s">
        <v>25</v>
      </c>
    </row>
    <row r="3" ht="20.25" customHeight="1" spans="1:6">
      <c r="A3" s="155" t="s">
        <v>84</v>
      </c>
      <c r="B3" s="156"/>
      <c r="C3" s="157" t="s">
        <v>85</v>
      </c>
      <c r="D3" s="151"/>
      <c r="E3" s="151"/>
      <c r="F3" s="82"/>
    </row>
    <row r="4" ht="18.75" customHeight="1" spans="1:6">
      <c r="A4" s="83" t="s">
        <v>86</v>
      </c>
      <c r="B4" s="85" t="s">
        <v>87</v>
      </c>
      <c r="C4" s="83" t="s">
        <v>88</v>
      </c>
      <c r="D4" s="157" t="s">
        <v>89</v>
      </c>
      <c r="E4" s="151"/>
      <c r="F4" s="82"/>
    </row>
    <row r="5" ht="24" customHeight="1" spans="1:6">
      <c r="A5" s="83"/>
      <c r="B5" s="158"/>
      <c r="C5" s="83"/>
      <c r="D5" s="16" t="s">
        <v>90</v>
      </c>
      <c r="E5" s="16" t="s">
        <v>69</v>
      </c>
      <c r="F5" s="18" t="s">
        <v>91</v>
      </c>
    </row>
    <row r="6" ht="20.25" customHeight="1" spans="1:6">
      <c r="A6" s="159" t="s">
        <v>30</v>
      </c>
      <c r="B6" s="160">
        <f>SUM(B7:B8)</f>
        <v>24045461</v>
      </c>
      <c r="C6" s="161" t="s">
        <v>31</v>
      </c>
      <c r="D6" s="162">
        <f>SUM(E6:F6)</f>
        <v>0</v>
      </c>
      <c r="E6" s="162"/>
      <c r="F6" s="160">
        <v>0</v>
      </c>
    </row>
    <row r="7" ht="22.5" customHeight="1" spans="1:7">
      <c r="A7" s="163" t="s">
        <v>32</v>
      </c>
      <c r="B7" s="162">
        <f>SUM('一般公共预算财政拨款支出表（六）'!D5)</f>
        <v>21445461</v>
      </c>
      <c r="C7" s="161" t="s">
        <v>33</v>
      </c>
      <c r="D7" s="162">
        <f t="shared" ref="D7:D33" si="0">SUM(E7:F7)</f>
        <v>0</v>
      </c>
      <c r="E7" s="164"/>
      <c r="F7" s="162">
        <v>0</v>
      </c>
      <c r="G7" s="60"/>
    </row>
    <row r="8" ht="23.25" customHeight="1" spans="1:7">
      <c r="A8" s="163" t="s">
        <v>92</v>
      </c>
      <c r="B8" s="165">
        <f>SUM('纳入财政专户管理的事业收入支出表（五）'!D5)</f>
        <v>2600000</v>
      </c>
      <c r="C8" s="161" t="s">
        <v>35</v>
      </c>
      <c r="D8" s="162">
        <f t="shared" si="0"/>
        <v>0</v>
      </c>
      <c r="E8" s="166"/>
      <c r="F8" s="167">
        <v>0</v>
      </c>
      <c r="G8" s="60"/>
    </row>
    <row r="9" ht="20.25" customHeight="1" spans="1:8">
      <c r="A9" s="159" t="s">
        <v>36</v>
      </c>
      <c r="B9" s="168">
        <f>SUM('政府性基金预算支出表（十）'!C5)</f>
        <v>0</v>
      </c>
      <c r="C9" s="161" t="s">
        <v>37</v>
      </c>
      <c r="D9" s="162">
        <f t="shared" si="0"/>
        <v>0</v>
      </c>
      <c r="E9" s="162"/>
      <c r="F9" s="162">
        <v>0</v>
      </c>
      <c r="G9" s="60"/>
      <c r="H9" s="60"/>
    </row>
    <row r="10" ht="20.25" customHeight="1" spans="1:8">
      <c r="A10" s="89"/>
      <c r="B10" s="168"/>
      <c r="C10" s="161" t="s">
        <v>39</v>
      </c>
      <c r="D10" s="164">
        <f t="shared" si="0"/>
        <v>18727745</v>
      </c>
      <c r="E10" s="164">
        <v>18727745</v>
      </c>
      <c r="F10" s="162">
        <v>0</v>
      </c>
      <c r="G10" s="60"/>
      <c r="H10" s="60"/>
    </row>
    <row r="11" ht="20.25" customHeight="1" spans="1:9">
      <c r="A11" s="89"/>
      <c r="B11" s="168"/>
      <c r="C11" s="161" t="s">
        <v>41</v>
      </c>
      <c r="D11" s="162">
        <f t="shared" si="0"/>
        <v>0</v>
      </c>
      <c r="E11" s="162"/>
      <c r="F11" s="162">
        <v>0</v>
      </c>
      <c r="G11" s="60"/>
      <c r="H11" s="60"/>
      <c r="I11" s="60"/>
    </row>
    <row r="12" ht="20.25" customHeight="1" spans="1:10">
      <c r="A12" s="89"/>
      <c r="B12" s="169"/>
      <c r="C12" s="57" t="s">
        <v>42</v>
      </c>
      <c r="D12" s="162">
        <f t="shared" si="0"/>
        <v>0</v>
      </c>
      <c r="E12" s="162"/>
      <c r="F12" s="162">
        <v>0</v>
      </c>
      <c r="G12" s="60"/>
      <c r="H12" s="60"/>
      <c r="I12" s="60"/>
      <c r="J12" s="60"/>
    </row>
    <row r="13" ht="20.25" customHeight="1" spans="1:10">
      <c r="A13" s="89"/>
      <c r="B13" s="169"/>
      <c r="C13" s="161" t="s">
        <v>43</v>
      </c>
      <c r="D13" s="162">
        <f t="shared" si="0"/>
        <v>2590546</v>
      </c>
      <c r="E13" s="166">
        <v>2590546</v>
      </c>
      <c r="F13" s="162">
        <v>0</v>
      </c>
      <c r="G13" s="60"/>
      <c r="H13" s="60"/>
      <c r="I13" s="60"/>
      <c r="J13" s="60"/>
    </row>
    <row r="14" ht="20.25" customHeight="1" spans="1:9">
      <c r="A14" s="89"/>
      <c r="B14" s="169"/>
      <c r="C14" s="161" t="s">
        <v>44</v>
      </c>
      <c r="D14" s="162">
        <f t="shared" si="0"/>
        <v>0</v>
      </c>
      <c r="E14" s="162"/>
      <c r="F14" s="162">
        <v>0</v>
      </c>
      <c r="G14" s="60"/>
      <c r="H14" s="60"/>
      <c r="I14" s="60"/>
    </row>
    <row r="15" ht="20.25" customHeight="1" spans="1:10">
      <c r="A15" s="89"/>
      <c r="B15" s="169"/>
      <c r="C15" s="57" t="s">
        <v>45</v>
      </c>
      <c r="D15" s="162">
        <f t="shared" si="0"/>
        <v>1018387</v>
      </c>
      <c r="E15" s="162">
        <v>1018387</v>
      </c>
      <c r="F15" s="162">
        <v>0</v>
      </c>
      <c r="G15" s="60"/>
      <c r="H15" s="60"/>
      <c r="I15" s="60"/>
      <c r="J15" s="60"/>
    </row>
    <row r="16" ht="20.25" customHeight="1" spans="1:8">
      <c r="A16" s="89"/>
      <c r="B16" s="169"/>
      <c r="C16" s="161" t="s">
        <v>46</v>
      </c>
      <c r="D16" s="162">
        <f t="shared" si="0"/>
        <v>0</v>
      </c>
      <c r="E16" s="162"/>
      <c r="F16" s="162">
        <v>0</v>
      </c>
      <c r="G16" s="60"/>
      <c r="H16" s="60"/>
    </row>
    <row r="17" ht="20.25" customHeight="1" spans="1:10">
      <c r="A17" s="89"/>
      <c r="B17" s="169"/>
      <c r="C17" s="161" t="s">
        <v>47</v>
      </c>
      <c r="D17" s="162">
        <f t="shared" si="0"/>
        <v>0</v>
      </c>
      <c r="E17" s="162"/>
      <c r="F17" s="162">
        <v>0</v>
      </c>
      <c r="G17" s="60"/>
      <c r="H17" s="60"/>
      <c r="I17" s="60"/>
      <c r="J17" s="60"/>
    </row>
    <row r="18" ht="20.25" customHeight="1" spans="1:10">
      <c r="A18" s="89"/>
      <c r="B18" s="169"/>
      <c r="C18" s="161" t="s">
        <v>48</v>
      </c>
      <c r="D18" s="162">
        <f t="shared" si="0"/>
        <v>0</v>
      </c>
      <c r="E18" s="162"/>
      <c r="F18" s="162">
        <v>0</v>
      </c>
      <c r="G18" s="60"/>
      <c r="H18" s="60"/>
      <c r="I18" s="60"/>
      <c r="J18" s="60"/>
    </row>
    <row r="19" ht="20.25" customHeight="1" spans="1:14">
      <c r="A19" s="89"/>
      <c r="B19" s="169"/>
      <c r="C19" s="161" t="s">
        <v>49</v>
      </c>
      <c r="D19" s="162">
        <f t="shared" si="0"/>
        <v>0</v>
      </c>
      <c r="E19" s="162"/>
      <c r="F19" s="162">
        <v>0</v>
      </c>
      <c r="G19" s="60"/>
      <c r="H19" s="60"/>
      <c r="I19" s="60"/>
      <c r="J19" s="60"/>
      <c r="K19" s="60"/>
      <c r="L19" s="60"/>
      <c r="N19" s="60"/>
    </row>
    <row r="20" ht="20.25" customHeight="1" spans="1:14">
      <c r="A20" s="89"/>
      <c r="B20" s="169"/>
      <c r="C20" s="161" t="s">
        <v>50</v>
      </c>
      <c r="D20" s="162">
        <f t="shared" si="0"/>
        <v>0</v>
      </c>
      <c r="E20" s="162"/>
      <c r="F20" s="162">
        <v>0</v>
      </c>
      <c r="G20" s="60"/>
      <c r="H20" s="60"/>
      <c r="I20" s="60"/>
      <c r="J20" s="60"/>
      <c r="K20" s="60"/>
      <c r="L20" s="60"/>
      <c r="M20" s="60"/>
      <c r="N20" s="60"/>
    </row>
    <row r="21" ht="20.25" customHeight="1" spans="1:13">
      <c r="A21" s="89"/>
      <c r="B21" s="169"/>
      <c r="C21" s="161" t="s">
        <v>51</v>
      </c>
      <c r="D21" s="162">
        <f t="shared" si="0"/>
        <v>0</v>
      </c>
      <c r="E21" s="162"/>
      <c r="F21" s="162">
        <v>0</v>
      </c>
      <c r="G21" s="60"/>
      <c r="H21" s="60"/>
      <c r="I21" s="60"/>
      <c r="J21" s="60"/>
      <c r="K21" s="60"/>
      <c r="L21" s="60"/>
      <c r="M21" s="60"/>
    </row>
    <row r="22" ht="20.25" customHeight="1" spans="1:11">
      <c r="A22" s="89"/>
      <c r="B22" s="169"/>
      <c r="C22" s="161" t="s">
        <v>52</v>
      </c>
      <c r="D22" s="162">
        <f t="shared" si="0"/>
        <v>0</v>
      </c>
      <c r="E22" s="162"/>
      <c r="F22" s="162">
        <v>0</v>
      </c>
      <c r="G22" s="60"/>
      <c r="H22" s="60"/>
      <c r="I22" s="60"/>
      <c r="J22" s="60"/>
      <c r="K22" s="60"/>
    </row>
    <row r="23" ht="20.25" customHeight="1" spans="1:8">
      <c r="A23" s="89"/>
      <c r="B23" s="169"/>
      <c r="C23" s="161" t="s">
        <v>53</v>
      </c>
      <c r="D23" s="162">
        <f t="shared" si="0"/>
        <v>0</v>
      </c>
      <c r="E23" s="162"/>
      <c r="F23" s="162">
        <v>0</v>
      </c>
      <c r="G23" s="60"/>
      <c r="H23" s="60"/>
    </row>
    <row r="24" ht="20.25" customHeight="1" spans="1:8">
      <c r="A24" s="89"/>
      <c r="B24" s="169"/>
      <c r="C24" s="57" t="s">
        <v>54</v>
      </c>
      <c r="D24" s="162">
        <f t="shared" si="0"/>
        <v>0</v>
      </c>
      <c r="E24" s="162"/>
      <c r="F24" s="162">
        <v>0</v>
      </c>
      <c r="G24" s="60"/>
      <c r="H24" s="60"/>
    </row>
    <row r="25" ht="20.25" customHeight="1" spans="1:11">
      <c r="A25" s="89"/>
      <c r="B25" s="169"/>
      <c r="C25" s="161" t="s">
        <v>55</v>
      </c>
      <c r="D25" s="162">
        <f t="shared" si="0"/>
        <v>1708783</v>
      </c>
      <c r="E25" s="162">
        <v>1708783</v>
      </c>
      <c r="F25" s="162">
        <v>0</v>
      </c>
      <c r="G25" s="60"/>
      <c r="H25" s="60"/>
      <c r="I25" s="60"/>
      <c r="J25" s="60"/>
      <c r="K25" s="60"/>
    </row>
    <row r="26" ht="20.25" customHeight="1" spans="1:10">
      <c r="A26" s="89"/>
      <c r="B26" s="169"/>
      <c r="C26" s="161" t="s">
        <v>56</v>
      </c>
      <c r="D26" s="162">
        <f t="shared" si="0"/>
        <v>0</v>
      </c>
      <c r="E26" s="162"/>
      <c r="F26" s="162">
        <v>0</v>
      </c>
      <c r="G26" s="60"/>
      <c r="H26" s="60"/>
      <c r="I26" s="60"/>
      <c r="J26" s="60"/>
    </row>
    <row r="27" ht="20.25" customHeight="1" spans="1:10">
      <c r="A27" s="89"/>
      <c r="B27" s="169"/>
      <c r="C27" s="170" t="s">
        <v>57</v>
      </c>
      <c r="D27" s="162">
        <f t="shared" si="0"/>
        <v>0</v>
      </c>
      <c r="E27" s="162"/>
      <c r="F27" s="162">
        <v>0</v>
      </c>
      <c r="G27" s="60"/>
      <c r="H27" s="60"/>
      <c r="I27" s="60"/>
      <c r="J27" s="60"/>
    </row>
    <row r="28" ht="20.25" customHeight="1" spans="1:10">
      <c r="A28" s="89"/>
      <c r="B28" s="169"/>
      <c r="C28" s="161" t="s">
        <v>58</v>
      </c>
      <c r="D28" s="162">
        <f t="shared" si="0"/>
        <v>0</v>
      </c>
      <c r="E28" s="162"/>
      <c r="F28" s="162">
        <v>0</v>
      </c>
      <c r="G28" s="60"/>
      <c r="J28" s="60"/>
    </row>
    <row r="29" ht="20.25" customHeight="1" spans="1:9">
      <c r="A29" s="89"/>
      <c r="B29" s="169"/>
      <c r="C29" s="161" t="s">
        <v>59</v>
      </c>
      <c r="D29" s="162">
        <f t="shared" si="0"/>
        <v>0</v>
      </c>
      <c r="E29" s="162">
        <v>0</v>
      </c>
      <c r="F29" s="162">
        <v>0</v>
      </c>
      <c r="G29" s="60"/>
      <c r="H29" s="60"/>
      <c r="I29" s="60"/>
    </row>
    <row r="30" ht="20.25" customHeight="1" spans="1:12">
      <c r="A30" s="89"/>
      <c r="B30" s="169"/>
      <c r="C30" s="161" t="s">
        <v>60</v>
      </c>
      <c r="D30" s="162">
        <f t="shared" si="0"/>
        <v>0</v>
      </c>
      <c r="E30" s="162">
        <v>0</v>
      </c>
      <c r="F30" s="162">
        <v>0</v>
      </c>
      <c r="G30" s="60"/>
      <c r="H30" s="60"/>
      <c r="I30" s="60"/>
      <c r="J30" s="60"/>
      <c r="K30" s="60"/>
      <c r="L30" s="60"/>
    </row>
    <row r="31" ht="20.25" customHeight="1" spans="1:11">
      <c r="A31" s="89"/>
      <c r="B31" s="169"/>
      <c r="C31" s="161" t="s">
        <v>61</v>
      </c>
      <c r="D31" s="162">
        <f t="shared" si="0"/>
        <v>0</v>
      </c>
      <c r="E31" s="162">
        <v>0</v>
      </c>
      <c r="F31" s="162">
        <v>0</v>
      </c>
      <c r="G31" s="60"/>
      <c r="H31" s="60"/>
      <c r="I31" s="60"/>
      <c r="J31" s="60"/>
      <c r="K31" s="60"/>
    </row>
    <row r="32" ht="20.25" customHeight="1" spans="1:9">
      <c r="A32" s="89"/>
      <c r="B32" s="169"/>
      <c r="C32" s="170" t="s">
        <v>62</v>
      </c>
      <c r="D32" s="162">
        <f t="shared" si="0"/>
        <v>0</v>
      </c>
      <c r="E32" s="162">
        <v>0</v>
      </c>
      <c r="F32" s="162">
        <v>0</v>
      </c>
      <c r="G32" s="60"/>
      <c r="H32" s="60"/>
      <c r="I32" s="60"/>
    </row>
    <row r="33" ht="20.25" customHeight="1" spans="1:7">
      <c r="A33" s="89"/>
      <c r="B33" s="169"/>
      <c r="C33" s="170" t="s">
        <v>63</v>
      </c>
      <c r="D33" s="162">
        <f t="shared" si="0"/>
        <v>0</v>
      </c>
      <c r="E33" s="162">
        <v>0</v>
      </c>
      <c r="F33" s="162">
        <v>0</v>
      </c>
      <c r="G33" s="60"/>
    </row>
    <row r="34" ht="20.25" customHeight="1" spans="1:6">
      <c r="A34" s="16" t="s">
        <v>64</v>
      </c>
      <c r="B34" s="171">
        <f>SUM(B6,B9)</f>
        <v>24045461</v>
      </c>
      <c r="C34" s="52" t="s">
        <v>65</v>
      </c>
      <c r="D34" s="162">
        <f t="shared" ref="D34:F34" si="1">SUM(D6:D33)</f>
        <v>24045461</v>
      </c>
      <c r="E34" s="162">
        <f t="shared" si="1"/>
        <v>24045461</v>
      </c>
      <c r="F34" s="162">
        <f t="shared" si="1"/>
        <v>0</v>
      </c>
    </row>
    <row r="35" customHeight="1" spans="2:3">
      <c r="B35" s="60"/>
      <c r="C35" s="60"/>
    </row>
    <row r="36" customHeight="1" spans="2:2">
      <c r="B36" s="60"/>
    </row>
  </sheetData>
  <mergeCells count="7">
    <mergeCell ref="A1:F1"/>
    <mergeCell ref="A2:C2"/>
    <mergeCell ref="C3:F3"/>
    <mergeCell ref="D4:F4"/>
    <mergeCell ref="A4:A5"/>
    <mergeCell ref="B4:B5"/>
    <mergeCell ref="C4:C5"/>
  </mergeCells>
  <printOptions horizontalCentered="1" verticalCentered="1"/>
  <pageMargins left="0.865277777777778" right="0.865277777777778" top="0.826388888888889" bottom="0.511805555555556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3"/>
  <sheetViews>
    <sheetView showZeros="0" workbookViewId="0">
      <selection activeCell="D6" sqref="D6"/>
    </sheetView>
  </sheetViews>
  <sheetFormatPr defaultColWidth="9.12222222222222" defaultRowHeight="12.75" customHeight="1" outlineLevelCol="5"/>
  <cols>
    <col min="1" max="1" width="12" customWidth="1"/>
    <col min="2" max="2" width="17" customWidth="1"/>
    <col min="3" max="3" width="24.5" customWidth="1"/>
    <col min="4" max="4" width="16.3777777777778" customWidth="1"/>
    <col min="5" max="5" width="15.6222222222222" customWidth="1"/>
    <col min="6" max="6" width="14.8777777777778" customWidth="1"/>
  </cols>
  <sheetData>
    <row r="1" ht="37.5" customHeight="1" spans="1:6">
      <c r="A1" s="61" t="s">
        <v>93</v>
      </c>
      <c r="B1" s="61"/>
      <c r="C1" s="61"/>
      <c r="D1" s="61"/>
      <c r="E1" s="61"/>
      <c r="F1" s="61"/>
    </row>
    <row r="2" ht="25.5" customHeight="1" spans="1:6">
      <c r="A2" s="80" t="str">
        <f>(部门基本情况表!A2)</f>
        <v>编报单位：万荣县第二中学</v>
      </c>
      <c r="B2" s="80"/>
      <c r="C2" s="80"/>
      <c r="F2" s="50" t="s">
        <v>25</v>
      </c>
    </row>
    <row r="3" ht="31.5" customHeight="1" spans="1:6">
      <c r="A3" s="10" t="s">
        <v>94</v>
      </c>
      <c r="B3" s="151"/>
      <c r="C3" s="82"/>
      <c r="D3" s="83" t="s">
        <v>79</v>
      </c>
      <c r="E3" s="83" t="s">
        <v>80</v>
      </c>
      <c r="F3" s="83" t="s">
        <v>81</v>
      </c>
    </row>
    <row r="4" ht="34.5" customHeight="1" spans="1:6">
      <c r="A4" s="16" t="s">
        <v>72</v>
      </c>
      <c r="B4" s="52" t="s">
        <v>73</v>
      </c>
      <c r="C4" s="65" t="s">
        <v>95</v>
      </c>
      <c r="D4" s="83"/>
      <c r="E4" s="83"/>
      <c r="F4" s="83"/>
    </row>
    <row r="5" ht="31.5" customHeight="1" spans="1:6">
      <c r="A5" s="154"/>
      <c r="B5" s="152"/>
      <c r="C5" s="153" t="s">
        <v>23</v>
      </c>
      <c r="D5" s="143">
        <f>SUM(E5:F5)</f>
        <v>2600000</v>
      </c>
      <c r="E5" s="143">
        <f>SUM(E6:E21)</f>
        <v>2600000</v>
      </c>
      <c r="F5" s="143">
        <f>SUM(F6:F21)</f>
        <v>0</v>
      </c>
    </row>
    <row r="6" ht="31.5" customHeight="1" spans="1:6">
      <c r="A6" s="112" t="s">
        <v>96</v>
      </c>
      <c r="B6" s="112" t="s">
        <v>80</v>
      </c>
      <c r="C6" s="112"/>
      <c r="D6" s="143">
        <v>2600000</v>
      </c>
      <c r="E6" s="143">
        <v>2600000</v>
      </c>
      <c r="F6" s="143"/>
    </row>
    <row r="7" ht="31.5" customHeight="1" spans="1:6">
      <c r="A7" s="112"/>
      <c r="B7" s="112"/>
      <c r="C7" s="112"/>
      <c r="D7" s="143">
        <f t="shared" ref="D6:D22" si="0">SUM(E7:F7)</f>
        <v>0</v>
      </c>
      <c r="E7" s="143"/>
      <c r="F7" s="143"/>
    </row>
    <row r="8" ht="31.5" customHeight="1" spans="1:6">
      <c r="A8" s="112"/>
      <c r="B8" s="112"/>
      <c r="C8" s="112"/>
      <c r="D8" s="143">
        <f t="shared" si="0"/>
        <v>0</v>
      </c>
      <c r="E8" s="143"/>
      <c r="F8" s="143"/>
    </row>
    <row r="9" ht="31.5" customHeight="1" spans="1:6">
      <c r="A9" s="112"/>
      <c r="B9" s="112"/>
      <c r="C9" s="112"/>
      <c r="D9" s="143">
        <f t="shared" si="0"/>
        <v>0</v>
      </c>
      <c r="E9" s="143"/>
      <c r="F9" s="143"/>
    </row>
    <row r="10" ht="31.5" customHeight="1" spans="1:6">
      <c r="A10" s="154"/>
      <c r="B10" s="152"/>
      <c r="C10" s="153"/>
      <c r="D10" s="143">
        <f t="shared" si="0"/>
        <v>0</v>
      </c>
      <c r="E10" s="143"/>
      <c r="F10" s="143"/>
    </row>
    <row r="11" ht="31.5" customHeight="1" spans="1:6">
      <c r="A11" s="154"/>
      <c r="B11" s="152"/>
      <c r="C11" s="153"/>
      <c r="D11" s="143">
        <f t="shared" si="0"/>
        <v>0</v>
      </c>
      <c r="E11" s="143"/>
      <c r="F11" s="143"/>
    </row>
    <row r="12" ht="31.5" customHeight="1" spans="1:6">
      <c r="A12" s="154"/>
      <c r="B12" s="152"/>
      <c r="C12" s="153"/>
      <c r="D12" s="143">
        <f t="shared" si="0"/>
        <v>0</v>
      </c>
      <c r="E12" s="143"/>
      <c r="F12" s="143"/>
    </row>
    <row r="13" ht="31.5" customHeight="1" spans="1:6">
      <c r="A13" s="154"/>
      <c r="B13" s="154"/>
      <c r="C13" s="154"/>
      <c r="D13" s="143">
        <f t="shared" si="0"/>
        <v>0</v>
      </c>
      <c r="E13" s="143"/>
      <c r="F13" s="143"/>
    </row>
    <row r="14" ht="31.5" customHeight="1" spans="1:6">
      <c r="A14" s="154"/>
      <c r="B14" s="154"/>
      <c r="C14" s="154"/>
      <c r="D14" s="143">
        <f t="shared" si="0"/>
        <v>0</v>
      </c>
      <c r="E14" s="143"/>
      <c r="F14" s="143"/>
    </row>
    <row r="15" ht="31.5" customHeight="1" spans="1:6">
      <c r="A15" s="154"/>
      <c r="B15" s="154"/>
      <c r="C15" s="154"/>
      <c r="D15" s="143">
        <f t="shared" si="0"/>
        <v>0</v>
      </c>
      <c r="E15" s="143"/>
      <c r="F15" s="143"/>
    </row>
    <row r="16" ht="31.5" customHeight="1" spans="1:6">
      <c r="A16" s="154"/>
      <c r="B16" s="154"/>
      <c r="C16" s="154"/>
      <c r="D16" s="143">
        <f t="shared" si="0"/>
        <v>0</v>
      </c>
      <c r="E16" s="143"/>
      <c r="F16" s="143"/>
    </row>
    <row r="17" ht="31.5" customHeight="1" spans="1:6">
      <c r="A17" s="154"/>
      <c r="B17" s="154"/>
      <c r="C17" s="154"/>
      <c r="D17" s="143">
        <f t="shared" si="0"/>
        <v>0</v>
      </c>
      <c r="E17" s="143"/>
      <c r="F17" s="143"/>
    </row>
    <row r="18" ht="31.5" customHeight="1" spans="1:6">
      <c r="A18" s="154"/>
      <c r="B18" s="154"/>
      <c r="C18" s="154"/>
      <c r="D18" s="143">
        <f t="shared" si="0"/>
        <v>0</v>
      </c>
      <c r="E18" s="143"/>
      <c r="F18" s="143"/>
    </row>
    <row r="19" ht="31.5" customHeight="1" spans="1:6">
      <c r="A19" s="154"/>
      <c r="B19" s="154"/>
      <c r="C19" s="154"/>
      <c r="D19" s="143">
        <f t="shared" si="0"/>
        <v>0</v>
      </c>
      <c r="E19" s="143"/>
      <c r="F19" s="143"/>
    </row>
    <row r="20" ht="31.5" customHeight="1" spans="1:6">
      <c r="A20" s="154"/>
      <c r="B20" s="154"/>
      <c r="C20" s="154"/>
      <c r="D20" s="143">
        <f t="shared" si="0"/>
        <v>0</v>
      </c>
      <c r="E20" s="143"/>
      <c r="F20" s="143"/>
    </row>
    <row r="21" ht="31.5" customHeight="1" spans="1:6">
      <c r="A21" s="154"/>
      <c r="B21" s="154"/>
      <c r="C21" s="154"/>
      <c r="D21" s="143">
        <f t="shared" si="0"/>
        <v>0</v>
      </c>
      <c r="E21" s="143"/>
      <c r="F21" s="143"/>
    </row>
    <row r="22" customHeight="1" spans="2:4">
      <c r="B22" s="60"/>
      <c r="C22" s="60"/>
      <c r="D22" s="60"/>
    </row>
    <row r="23" customHeight="1" spans="2:3">
      <c r="B23" s="60"/>
      <c r="C23" s="60"/>
    </row>
  </sheetData>
  <mergeCells count="6">
    <mergeCell ref="A1:F1"/>
    <mergeCell ref="A2:C2"/>
    <mergeCell ref="A3:C3"/>
    <mergeCell ref="D3:D4"/>
    <mergeCell ref="E3:E4"/>
    <mergeCell ref="F3:F4"/>
  </mergeCells>
  <conditionalFormatting sqref="F6:F12">
    <cfRule type="cellIs" priority="1" stopIfTrue="1" operator="equal">
      <formula>0</formula>
    </cfRule>
  </conditionalFormatting>
  <printOptions horizontalCentered="1" verticalCentered="1"/>
  <pageMargins left="0.865277777777778" right="0.865277777777778" top="1.0625" bottom="0.786805555555556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23"/>
  <sheetViews>
    <sheetView showGridLines="0" showZeros="0" topLeftCell="A2" workbookViewId="0">
      <selection activeCell="I9" sqref="I9"/>
    </sheetView>
  </sheetViews>
  <sheetFormatPr defaultColWidth="9.12222222222222" defaultRowHeight="12.75" customHeight="1" outlineLevelCol="5"/>
  <cols>
    <col min="1" max="1" width="11.3777777777778" customWidth="1"/>
    <col min="2" max="2" width="17.1222222222222" customWidth="1"/>
    <col min="3" max="3" width="27.6222222222222" customWidth="1"/>
    <col min="4" max="4" width="15.6222222222222" customWidth="1"/>
    <col min="5" max="5" width="14" customWidth="1"/>
    <col min="6" max="6" width="13.8777777777778" customWidth="1"/>
  </cols>
  <sheetData>
    <row r="1" ht="36" customHeight="1" spans="1:6">
      <c r="A1" s="61" t="s">
        <v>97</v>
      </c>
      <c r="B1" s="61"/>
      <c r="C1" s="61"/>
      <c r="D1" s="61"/>
      <c r="E1" s="61"/>
      <c r="F1" s="61"/>
    </row>
    <row r="2" ht="28.5" customHeight="1" spans="1:6">
      <c r="A2" s="80" t="str">
        <f>(部门基本情况表!A2)</f>
        <v>编报单位：万荣县第二中学</v>
      </c>
      <c r="B2" s="80"/>
      <c r="C2" s="80"/>
      <c r="D2" s="80"/>
      <c r="F2" s="50" t="s">
        <v>25</v>
      </c>
    </row>
    <row r="3" ht="33.75" customHeight="1" spans="1:6">
      <c r="A3" s="10" t="s">
        <v>98</v>
      </c>
      <c r="B3" s="151"/>
      <c r="C3" s="82"/>
      <c r="D3" s="83" t="s">
        <v>79</v>
      </c>
      <c r="E3" s="83" t="s">
        <v>80</v>
      </c>
      <c r="F3" s="83" t="s">
        <v>81</v>
      </c>
    </row>
    <row r="4" ht="33" customHeight="1" spans="1:6">
      <c r="A4" s="16" t="s">
        <v>72</v>
      </c>
      <c r="B4" s="52" t="s">
        <v>73</v>
      </c>
      <c r="C4" s="65" t="s">
        <v>95</v>
      </c>
      <c r="D4" s="83"/>
      <c r="E4" s="83"/>
      <c r="F4" s="83"/>
    </row>
    <row r="5" ht="31.5" customHeight="1" spans="1:6">
      <c r="A5" s="152"/>
      <c r="B5" s="152"/>
      <c r="C5" s="153" t="s">
        <v>99</v>
      </c>
      <c r="D5" s="59">
        <v>21445461</v>
      </c>
      <c r="E5" s="59">
        <v>21445461</v>
      </c>
      <c r="F5" s="59"/>
    </row>
    <row r="6" ht="31.5" customHeight="1" spans="1:6">
      <c r="A6" s="112" t="s">
        <v>96</v>
      </c>
      <c r="B6" s="112" t="s">
        <v>100</v>
      </c>
      <c r="C6" s="112" t="str">
        <f>'一般公共预算财政拨款基本及项目经济分类总表（八）'!C6</f>
        <v>基本支出</v>
      </c>
      <c r="D6" s="59">
        <v>16063665</v>
      </c>
      <c r="E6" s="59">
        <v>16063665</v>
      </c>
      <c r="F6" s="59"/>
    </row>
    <row r="7" ht="31.5" customHeight="1" spans="1:6">
      <c r="A7" s="112" t="str">
        <f>'一般公共预算财政拨款基本及项目经济分类总表（八）'!A7</f>
        <v>2080505</v>
      </c>
      <c r="B7" s="112" t="str">
        <f>'一般公共预算财政拨款基本及项目经济分类总表（八）'!B7</f>
        <v>机关事业单位基本养老保险缴费支出</v>
      </c>
      <c r="C7" s="112" t="str">
        <f>'一般公共预算财政拨款基本及项目经济分类总表（八）'!C7</f>
        <v>机关事业单位基本养老       保险缴费</v>
      </c>
      <c r="D7" s="59">
        <v>2506799</v>
      </c>
      <c r="E7" s="59">
        <f>SUM('一般公共预算财政拨款基本及项目经济分类总表（八）'!E7)</f>
        <v>2506799</v>
      </c>
      <c r="F7" s="59"/>
    </row>
    <row r="8" ht="31.5" customHeight="1" spans="1:6">
      <c r="A8" s="112" t="str">
        <f>'一般公共预算财政拨款基本及项目经济分类总表（八）'!A8</f>
        <v>2089999</v>
      </c>
      <c r="B8" s="112" t="str">
        <f>'一般公共预算财政拨款基本及项目经济分类总表（八）'!B8</f>
        <v>其他社会保障和就业支出</v>
      </c>
      <c r="C8" s="112" t="str">
        <f>'一般公共预算财政拨款基本及项目经济分类总表（八）'!C8</f>
        <v>失业、工伤保险缴费</v>
      </c>
      <c r="D8" s="59">
        <v>83747</v>
      </c>
      <c r="E8" s="59">
        <f>SUM('一般公共预算财政拨款基本及项目经济分类总表（八）'!E8)</f>
        <v>83747</v>
      </c>
      <c r="F8" s="59"/>
    </row>
    <row r="9" ht="31.5" customHeight="1" spans="1:6">
      <c r="A9" s="112" t="str">
        <f>'一般公共预算财政拨款基本及项目经济分类总表（八）'!A9</f>
        <v>2101102</v>
      </c>
      <c r="B9" s="112" t="str">
        <f>'一般公共预算财政拨款基本及项目经济分类总表（八）'!B9</f>
        <v>事业单位医疗</v>
      </c>
      <c r="C9" s="112" t="str">
        <f>'一般公共预算财政拨款基本及项目经济分类总表（八）'!C9</f>
        <v>职工基本医疗保险缴费</v>
      </c>
      <c r="D9" s="59">
        <v>1018387</v>
      </c>
      <c r="E9" s="59">
        <f>SUM('一般公共预算财政拨款基本及项目经济分类总表（八）'!E9)</f>
        <v>1018387</v>
      </c>
      <c r="F9" s="59"/>
    </row>
    <row r="10" ht="31.5" customHeight="1" spans="1:6">
      <c r="A10" s="112" t="str">
        <f>'一般公共预算财政拨款基本及项目经济分类总表（八）'!A10</f>
        <v>2210201</v>
      </c>
      <c r="B10" s="112" t="str">
        <f>'一般公共预算财政拨款基本及项目经济分类总表（八）'!B10</f>
        <v>住房公积金</v>
      </c>
      <c r="C10" s="112" t="str">
        <f>'一般公共预算财政拨款基本及项目经济分类总表（八）'!C10</f>
        <v>住房公积金</v>
      </c>
      <c r="D10" s="59">
        <v>1708783</v>
      </c>
      <c r="E10" s="59">
        <f>SUM('一般公共预算财政拨款基本及项目经济分类总表（八）'!E10)</f>
        <v>1708783</v>
      </c>
      <c r="F10" s="59"/>
    </row>
    <row r="11" ht="31.5" customHeight="1" spans="1:6">
      <c r="A11" s="112" t="s">
        <v>101</v>
      </c>
      <c r="B11" s="112" t="s">
        <v>76</v>
      </c>
      <c r="C11" s="112" t="s">
        <v>76</v>
      </c>
      <c r="D11" s="59">
        <v>64080</v>
      </c>
      <c r="E11" s="59">
        <v>64080</v>
      </c>
      <c r="F11" s="59">
        <f>SUM('一般公共预算财政拨款基本及项目经济分类总表（八）'!F11)</f>
        <v>0</v>
      </c>
    </row>
    <row r="12" ht="31.5" customHeight="1" spans="1:6">
      <c r="A12" s="112"/>
      <c r="B12" s="112"/>
      <c r="C12" s="112"/>
      <c r="D12" s="59"/>
      <c r="E12" s="59"/>
      <c r="F12" s="59"/>
    </row>
    <row r="13" ht="31.5" customHeight="1" spans="1:6">
      <c r="A13" s="112"/>
      <c r="B13" s="112"/>
      <c r="C13" s="112"/>
      <c r="D13" s="59"/>
      <c r="E13" s="59"/>
      <c r="F13" s="59"/>
    </row>
    <row r="14" ht="31.5" customHeight="1" spans="1:6">
      <c r="A14" s="112"/>
      <c r="B14" s="112"/>
      <c r="C14" s="112"/>
      <c r="D14" s="59"/>
      <c r="E14" s="59"/>
      <c r="F14" s="59"/>
    </row>
    <row r="15" ht="31.5" customHeight="1" spans="1:6">
      <c r="A15" s="112"/>
      <c r="B15" s="112"/>
      <c r="C15" s="112"/>
      <c r="D15" s="59">
        <f>SUM(E15:F15)</f>
        <v>0</v>
      </c>
      <c r="E15" s="59"/>
      <c r="F15" s="59"/>
    </row>
    <row r="16" ht="31.5" customHeight="1" spans="1:6">
      <c r="A16" s="112"/>
      <c r="B16" s="112"/>
      <c r="C16" s="112"/>
      <c r="D16" s="59"/>
      <c r="E16" s="59"/>
      <c r="F16" s="59"/>
    </row>
    <row r="17" ht="31.5" customHeight="1" spans="1:6">
      <c r="A17" s="112"/>
      <c r="B17" s="112"/>
      <c r="C17" s="112"/>
      <c r="D17" s="59">
        <f>SUM(E17:F17)</f>
        <v>0</v>
      </c>
      <c r="E17" s="59"/>
      <c r="F17" s="59">
        <f>SUM('一般公共预算财政拨款基本及项目经济分类总表（八）'!F12)</f>
        <v>0</v>
      </c>
    </row>
    <row r="18" ht="31.5" customHeight="1" spans="1:6">
      <c r="A18" s="112">
        <f>'一般公共预算财政拨款基本及项目经济分类总表（八）'!A13</f>
        <v>0</v>
      </c>
      <c r="B18" s="112">
        <f>'一般公共预算财政拨款基本及项目经济分类总表（八）'!B13</f>
        <v>0</v>
      </c>
      <c r="C18" s="112">
        <f>'一般公共预算财政拨款基本及项目经济分类总表（八）'!C13</f>
        <v>0</v>
      </c>
      <c r="D18" s="59">
        <f>SUM(E18:F18)</f>
        <v>0</v>
      </c>
      <c r="E18" s="59"/>
      <c r="F18" s="59">
        <f>SUM('一般公共预算财政拨款基本及项目经济分类总表（八）'!F13)</f>
        <v>0</v>
      </c>
    </row>
    <row r="19" ht="31.5" customHeight="1" spans="1:6">
      <c r="A19" s="112">
        <f>'一般公共预算财政拨款基本及项目经济分类总表（八）'!A14</f>
        <v>0</v>
      </c>
      <c r="B19" s="112">
        <f>'一般公共预算财政拨款基本及项目经济分类总表（八）'!B14</f>
        <v>0</v>
      </c>
      <c r="C19" s="112">
        <f>'一般公共预算财政拨款基本及项目经济分类总表（八）'!C14</f>
        <v>0</v>
      </c>
      <c r="D19" s="59">
        <f>SUM(E19:F19)</f>
        <v>0</v>
      </c>
      <c r="E19" s="59"/>
      <c r="F19" s="59">
        <f>SUM('一般公共预算财政拨款基本及项目经济分类总表（八）'!F14)</f>
        <v>0</v>
      </c>
    </row>
    <row r="20" ht="31.5" customHeight="1" spans="1:6">
      <c r="A20" s="112">
        <f>'一般公共预算财政拨款基本及项目经济分类总表（八）'!A15</f>
        <v>0</v>
      </c>
      <c r="B20" s="112">
        <f>'一般公共预算财政拨款基本及项目经济分类总表（八）'!B15</f>
        <v>0</v>
      </c>
      <c r="C20" s="112">
        <f>'一般公共预算财政拨款基本及项目经济分类总表（八）'!C15</f>
        <v>0</v>
      </c>
      <c r="D20" s="59">
        <f>SUM(E20:F20)</f>
        <v>0</v>
      </c>
      <c r="E20" s="59"/>
      <c r="F20" s="59">
        <f>SUM('一般公共预算财政拨款基本及项目经济分类总表（八）'!F15)</f>
        <v>0</v>
      </c>
    </row>
    <row r="21" ht="31.5" customHeight="1" spans="1:6">
      <c r="A21" s="112">
        <f>'一般公共预算财政拨款基本及项目经济分类总表（八）'!A16</f>
        <v>0</v>
      </c>
      <c r="B21" s="112">
        <f>'一般公共预算财政拨款基本及项目经济分类总表（八）'!B16</f>
        <v>0</v>
      </c>
      <c r="C21" s="112">
        <f>'一般公共预算财政拨款基本及项目经济分类总表（八）'!C16</f>
        <v>0</v>
      </c>
      <c r="D21" s="59">
        <f>SUM(E21:F21)</f>
        <v>0</v>
      </c>
      <c r="E21" s="59"/>
      <c r="F21" s="59">
        <f>SUM('一般公共预算财政拨款基本及项目经济分类总表（八）'!F16)</f>
        <v>0</v>
      </c>
    </row>
    <row r="22" customHeight="1" spans="2:4">
      <c r="B22" s="60"/>
      <c r="C22" s="60"/>
      <c r="D22" s="60"/>
    </row>
    <row r="23" customHeight="1" spans="2:3">
      <c r="B23" s="60"/>
      <c r="C23" s="60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865972222222222" right="0.865972222222222" top="1.0625" bottom="0.786805555555556" header="0.511805555555556" footer="0.511805555555556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D31"/>
  <sheetViews>
    <sheetView showGridLines="0" showZeros="0" topLeftCell="A5" workbookViewId="0">
      <selection activeCell="B6" sqref="B6:B9"/>
    </sheetView>
  </sheetViews>
  <sheetFormatPr defaultColWidth="9.12222222222222" defaultRowHeight="12.75" customHeight="1" outlineLevelCol="3"/>
  <cols>
    <col min="1" max="1" width="35" customWidth="1"/>
    <col min="2" max="2" width="16.5" customWidth="1"/>
    <col min="3" max="3" width="31" customWidth="1"/>
    <col min="4" max="4" width="17.5" customWidth="1"/>
  </cols>
  <sheetData>
    <row r="1" ht="36" customHeight="1" spans="1:4">
      <c r="A1" s="61" t="s">
        <v>102</v>
      </c>
      <c r="B1" s="61"/>
      <c r="C1" s="61"/>
      <c r="D1" s="61"/>
    </row>
    <row r="2" ht="22.5" customHeight="1" spans="1:4">
      <c r="A2" s="80" t="str">
        <f>(部门基本情况表!A2)</f>
        <v>编报单位：万荣县第二中学</v>
      </c>
      <c r="B2" s="80"/>
      <c r="C2" s="80"/>
      <c r="D2" s="81" t="s">
        <v>25</v>
      </c>
    </row>
    <row r="3" ht="39.75" customHeight="1" spans="1:4">
      <c r="A3" s="51" t="s">
        <v>103</v>
      </c>
      <c r="B3" s="51" t="s">
        <v>104</v>
      </c>
      <c r="C3" s="51" t="s">
        <v>103</v>
      </c>
      <c r="D3" s="51" t="s">
        <v>104</v>
      </c>
    </row>
    <row r="4" ht="21.6" customHeight="1" spans="1:4">
      <c r="A4" s="137" t="s">
        <v>23</v>
      </c>
      <c r="B4" s="138">
        <f>SUM(B5,D5,B15,B21)</f>
        <v>21445461</v>
      </c>
      <c r="C4" s="139"/>
      <c r="D4" s="140"/>
    </row>
    <row r="5" ht="21.6" customHeight="1" spans="1:4">
      <c r="A5" s="141" t="s">
        <v>105</v>
      </c>
      <c r="B5" s="142">
        <f>SUM(B6:B14)</f>
        <v>21381381</v>
      </c>
      <c r="C5" s="141" t="s">
        <v>106</v>
      </c>
      <c r="D5" s="143">
        <f>SUM(D6,D23,D26)</f>
        <v>64080</v>
      </c>
    </row>
    <row r="6" ht="21.6" customHeight="1" spans="1:4">
      <c r="A6" s="141" t="s">
        <v>107</v>
      </c>
      <c r="B6" s="142">
        <v>9085308</v>
      </c>
      <c r="C6" s="141" t="s">
        <v>108</v>
      </c>
      <c r="D6" s="143">
        <f>SUM(D7:D22)</f>
        <v>0</v>
      </c>
    </row>
    <row r="7" ht="21.6" customHeight="1" spans="1:4">
      <c r="A7" s="141" t="s">
        <v>109</v>
      </c>
      <c r="B7" s="142">
        <v>248832</v>
      </c>
      <c r="C7" s="141" t="s">
        <v>110</v>
      </c>
      <c r="D7" s="143"/>
    </row>
    <row r="8" ht="21.6" customHeight="1" spans="1:4">
      <c r="A8" s="144" t="s">
        <v>111</v>
      </c>
      <c r="B8" s="142">
        <v>4905720</v>
      </c>
      <c r="C8" s="141" t="s">
        <v>112</v>
      </c>
      <c r="D8" s="143"/>
    </row>
    <row r="9" ht="21.6" customHeight="1" spans="1:4">
      <c r="A9" s="145" t="s">
        <v>113</v>
      </c>
      <c r="B9" s="142">
        <v>1823805</v>
      </c>
      <c r="C9" s="141" t="s">
        <v>114</v>
      </c>
      <c r="D9" s="143"/>
    </row>
    <row r="10" ht="21.6" customHeight="1" spans="1:4">
      <c r="A10" s="145" t="s">
        <v>115</v>
      </c>
      <c r="B10" s="142">
        <v>2506799</v>
      </c>
      <c r="C10" s="145" t="s">
        <v>116</v>
      </c>
      <c r="D10" s="143"/>
    </row>
    <row r="11" ht="21.6" customHeight="1" spans="1:4">
      <c r="A11" s="145" t="s">
        <v>117</v>
      </c>
      <c r="B11" s="142">
        <v>1018387</v>
      </c>
      <c r="C11" s="145" t="s">
        <v>118</v>
      </c>
      <c r="D11" s="143"/>
    </row>
    <row r="12" ht="21.6" customHeight="1" spans="1:4">
      <c r="A12" s="145" t="s">
        <v>119</v>
      </c>
      <c r="B12" s="142">
        <v>83747</v>
      </c>
      <c r="C12" s="145" t="s">
        <v>120</v>
      </c>
      <c r="D12" s="143"/>
    </row>
    <row r="13" ht="21.6" customHeight="1" spans="1:4">
      <c r="A13" s="144" t="s">
        <v>121</v>
      </c>
      <c r="B13" s="142">
        <v>1708783</v>
      </c>
      <c r="C13" s="145" t="s">
        <v>122</v>
      </c>
      <c r="D13" s="143"/>
    </row>
    <row r="14" ht="21.6" customHeight="1" spans="1:4">
      <c r="A14" s="144" t="s">
        <v>123</v>
      </c>
      <c r="B14" s="142"/>
      <c r="C14" s="145" t="s">
        <v>124</v>
      </c>
      <c r="D14" s="143"/>
    </row>
    <row r="15" ht="21.6" customHeight="1" spans="1:4">
      <c r="A15" s="145" t="s">
        <v>125</v>
      </c>
      <c r="B15" s="142">
        <f>SUM(B16:B20)</f>
        <v>0</v>
      </c>
      <c r="C15" s="145" t="s">
        <v>126</v>
      </c>
      <c r="D15" s="143"/>
    </row>
    <row r="16" ht="21.6" customHeight="1" spans="1:4">
      <c r="A16" s="145" t="s">
        <v>127</v>
      </c>
      <c r="B16" s="143"/>
      <c r="C16" s="146" t="s">
        <v>128</v>
      </c>
      <c r="D16" s="143"/>
    </row>
    <row r="17" ht="21.6" customHeight="1" spans="1:4">
      <c r="A17" s="145" t="s">
        <v>129</v>
      </c>
      <c r="B17" s="143"/>
      <c r="C17" s="146" t="s">
        <v>130</v>
      </c>
      <c r="D17" s="143"/>
    </row>
    <row r="18" ht="21.6" customHeight="1" spans="1:4">
      <c r="A18" s="145" t="s">
        <v>131</v>
      </c>
      <c r="B18" s="143"/>
      <c r="C18" s="145" t="s">
        <v>132</v>
      </c>
      <c r="D18" s="143"/>
    </row>
    <row r="19" ht="21.6" customHeight="1" spans="1:4">
      <c r="A19" s="145" t="s">
        <v>133</v>
      </c>
      <c r="B19" s="143"/>
      <c r="C19" s="145" t="s">
        <v>134</v>
      </c>
      <c r="D19" s="143"/>
    </row>
    <row r="20" ht="21.6" customHeight="1" spans="1:4">
      <c r="A20" s="145" t="s">
        <v>135</v>
      </c>
      <c r="B20" s="143"/>
      <c r="C20" s="145" t="s">
        <v>136</v>
      </c>
      <c r="D20" s="143"/>
    </row>
    <row r="21" ht="21.6" customHeight="1" spans="1:4">
      <c r="A21" s="144" t="s">
        <v>137</v>
      </c>
      <c r="B21" s="143">
        <f>SUM(B22:B24)</f>
        <v>0</v>
      </c>
      <c r="C21" s="147" t="s">
        <v>138</v>
      </c>
      <c r="D21" s="143"/>
    </row>
    <row r="22" ht="21.6" customHeight="1" spans="1:4">
      <c r="A22" s="144" t="s">
        <v>139</v>
      </c>
      <c r="B22" s="143"/>
      <c r="C22" s="144" t="s">
        <v>140</v>
      </c>
      <c r="D22" s="148"/>
    </row>
    <row r="23" ht="21.6" customHeight="1" spans="1:4">
      <c r="A23" s="144" t="s">
        <v>141</v>
      </c>
      <c r="B23" s="143"/>
      <c r="C23" s="145" t="s">
        <v>142</v>
      </c>
      <c r="D23" s="143">
        <f>SUM(D24:D25)</f>
        <v>64080</v>
      </c>
    </row>
    <row r="24" ht="21.6" customHeight="1" spans="1:4">
      <c r="A24" s="144" t="s">
        <v>143</v>
      </c>
      <c r="B24" s="143"/>
      <c r="C24" s="145" t="s">
        <v>144</v>
      </c>
      <c r="D24" s="148">
        <v>42720</v>
      </c>
    </row>
    <row r="25" ht="21.6" customHeight="1" spans="1:4">
      <c r="A25" s="145"/>
      <c r="B25" s="149"/>
      <c r="C25" s="144" t="s">
        <v>145</v>
      </c>
      <c r="D25" s="148">
        <v>21360</v>
      </c>
    </row>
    <row r="26" ht="21.6" customHeight="1" spans="1:4">
      <c r="A26" s="145"/>
      <c r="B26" s="149"/>
      <c r="C26" s="141" t="s">
        <v>146</v>
      </c>
      <c r="D26" s="148">
        <f>SUM(D27:D31)</f>
        <v>0</v>
      </c>
    </row>
    <row r="27" ht="21.6" customHeight="1" spans="1:4">
      <c r="A27" s="145"/>
      <c r="B27" s="149"/>
      <c r="C27" s="141" t="s">
        <v>147</v>
      </c>
      <c r="D27" s="148"/>
    </row>
    <row r="28" ht="21.6" customHeight="1" spans="1:4">
      <c r="A28" s="145"/>
      <c r="B28" s="149"/>
      <c r="C28" s="145" t="s">
        <v>148</v>
      </c>
      <c r="D28" s="148"/>
    </row>
    <row r="29" ht="21.6" customHeight="1" spans="1:4">
      <c r="A29" s="145"/>
      <c r="B29" s="149"/>
      <c r="C29" s="145" t="s">
        <v>149</v>
      </c>
      <c r="D29" s="148"/>
    </row>
    <row r="30" ht="21.6" customHeight="1" spans="1:4">
      <c r="A30" s="145"/>
      <c r="B30" s="149"/>
      <c r="C30" s="145" t="s">
        <v>150</v>
      </c>
      <c r="D30" s="148"/>
    </row>
    <row r="31" ht="21.6" customHeight="1" spans="1:4">
      <c r="A31" s="141"/>
      <c r="B31" s="150"/>
      <c r="C31" s="145" t="s">
        <v>151</v>
      </c>
      <c r="D31" s="143"/>
    </row>
  </sheetData>
  <mergeCells count="3">
    <mergeCell ref="A1:D1"/>
    <mergeCell ref="A2:C2"/>
    <mergeCell ref="B4:D4"/>
  </mergeCells>
  <printOptions horizontalCentered="1" verticalCentered="1"/>
  <pageMargins left="0.865972222222222" right="0.865972222222222" top="0.826388888888889" bottom="0.511805555555556" header="0.511805555555556" footer="0.275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19"/>
  <sheetViews>
    <sheetView tabSelected="1" workbookViewId="0">
      <pane xSplit="6" ySplit="5" topLeftCell="BA6" activePane="bottomRight" state="frozen"/>
      <selection/>
      <selection pane="topRight"/>
      <selection pane="bottomLeft"/>
      <selection pane="bottomRight" activeCell="BY10" sqref="BY10"/>
    </sheetView>
  </sheetViews>
  <sheetFormatPr defaultColWidth="9.12222222222222" defaultRowHeight="12.75" customHeight="1"/>
  <cols>
    <col min="1" max="1" width="12.1222222222222" style="98" customWidth="1"/>
    <col min="2" max="2" width="17.3777777777778" style="98" customWidth="1"/>
    <col min="3" max="3" width="27.3777777777778" style="98" customWidth="1"/>
    <col min="4" max="4" width="14.3777777777778" style="98" customWidth="1"/>
    <col min="5" max="6" width="13.5" style="98" customWidth="1"/>
    <col min="7" max="7" width="16" style="98" hidden="1" customWidth="1"/>
    <col min="8" max="8" width="13" style="98" hidden="1" customWidth="1"/>
    <col min="9" max="9" width="13.1222222222222" style="98" hidden="1" customWidth="1"/>
    <col min="10" max="10" width="12" style="98" hidden="1" customWidth="1"/>
    <col min="11" max="11" width="11.5" style="98" hidden="1" customWidth="1"/>
    <col min="12" max="12" width="12" style="98" hidden="1" customWidth="1"/>
    <col min="13" max="14" width="11.6222222222222" style="98" hidden="1" customWidth="1"/>
    <col min="15" max="16" width="11" style="98" hidden="1" customWidth="1"/>
    <col min="17" max="17" width="12.3777777777778" style="98" hidden="1" customWidth="1"/>
    <col min="18" max="18" width="11.8777777777778" style="98" hidden="1" customWidth="1"/>
    <col min="19" max="19" width="11.1222222222222" style="98" hidden="1" customWidth="1"/>
    <col min="20" max="20" width="10.8777777777778" style="98" hidden="1" customWidth="1"/>
    <col min="21" max="21" width="8.87777777777778" style="98" hidden="1" customWidth="1"/>
    <col min="22" max="22" width="9" style="98" hidden="1" customWidth="1"/>
    <col min="23" max="23" width="9.5" style="98" hidden="1" customWidth="1"/>
    <col min="24" max="24" width="8.5" style="98" hidden="1" customWidth="1"/>
    <col min="25" max="25" width="10.5" style="98" hidden="1" customWidth="1"/>
    <col min="26" max="26" width="10.1222222222222" style="98" hidden="1" customWidth="1"/>
    <col min="27" max="28" width="8" style="98" hidden="1" customWidth="1"/>
    <col min="29" max="29" width="10.3777777777778" style="98" hidden="1" customWidth="1"/>
    <col min="30" max="30" width="11.1222222222222" style="98" hidden="1" customWidth="1"/>
    <col min="31" max="31" width="10" style="98" hidden="1" customWidth="1"/>
    <col min="32" max="32" width="9.87777777777778" style="98" hidden="1" customWidth="1"/>
    <col min="33" max="33" width="9.37777777777778" style="98" hidden="1" customWidth="1"/>
    <col min="34" max="34" width="8.37777777777778" style="98" hidden="1" customWidth="1"/>
    <col min="35" max="35" width="8.12222222222222" style="98" hidden="1" customWidth="1"/>
    <col min="36" max="39" width="9.62222222222222" style="98" hidden="1" customWidth="1"/>
    <col min="40" max="40" width="9.5" style="98" hidden="1" customWidth="1"/>
    <col min="41" max="41" width="9.62222222222222" style="98" hidden="1" customWidth="1"/>
    <col min="42" max="42" width="13" style="98" hidden="1" customWidth="1"/>
    <col min="43" max="43" width="10.3777777777778" style="98" hidden="1" customWidth="1"/>
    <col min="44" max="44" width="8" style="98" hidden="1" customWidth="1"/>
    <col min="45" max="46" width="10.6222222222222" style="98" hidden="1" customWidth="1"/>
    <col min="47" max="47" width="8" style="98" hidden="1" customWidth="1"/>
    <col min="48" max="48" width="10.3777777777778" style="98" hidden="1" customWidth="1"/>
    <col min="49" max="49" width="9.62222222222222" style="98" hidden="1" customWidth="1"/>
    <col min="50" max="50" width="11.3777777777778" style="98" hidden="1" customWidth="1"/>
    <col min="51" max="51" width="10.1222222222222" style="98" hidden="1" customWidth="1"/>
    <col min="52" max="52" width="10.5" style="98" hidden="1" customWidth="1"/>
    <col min="53" max="54" width="10" style="98" hidden="1" customWidth="1"/>
    <col min="55" max="55" width="10.1222222222222" style="98" hidden="1" customWidth="1"/>
    <col min="56" max="56" width="10" style="98" hidden="1" customWidth="1"/>
    <col min="57" max="57" width="9.37777777777778" style="98" hidden="1" customWidth="1"/>
    <col min="58" max="58" width="10.1222222222222" style="98" hidden="1" customWidth="1"/>
    <col min="59" max="59" width="9.62222222222222" style="98" hidden="1" customWidth="1"/>
    <col min="60" max="60" width="7" style="98" hidden="1" customWidth="1"/>
    <col min="61" max="62" width="9.62222222222222" style="98" hidden="1" customWidth="1"/>
    <col min="63" max="63" width="8.62222222222222" style="98" hidden="1" customWidth="1"/>
    <col min="64" max="64" width="10.1222222222222" style="98" hidden="1" customWidth="1"/>
    <col min="65" max="65" width="11.8777777777778" style="98" hidden="1" customWidth="1"/>
    <col min="66" max="16384" width="9.12222222222222" style="98"/>
  </cols>
  <sheetData>
    <row r="1" ht="36" customHeight="1" spans="1:65">
      <c r="A1" s="99" t="s">
        <v>152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 t="s">
        <v>152</v>
      </c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 t="s">
        <v>153</v>
      </c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</row>
    <row r="2" ht="28.5" customHeight="1" spans="1:65">
      <c r="A2" s="100" t="str">
        <f>(部门基本情况表!A2)</f>
        <v>编报单位：万荣县第二中学</v>
      </c>
      <c r="B2" s="100"/>
      <c r="C2" s="100"/>
      <c r="G2" s="101"/>
      <c r="Q2" s="101" t="s">
        <v>25</v>
      </c>
      <c r="R2" s="120" t="str">
        <f>部门基本情况表!A2</f>
        <v>编报单位：万荣县第二中学</v>
      </c>
      <c r="S2" s="120"/>
      <c r="T2" s="120"/>
      <c r="U2" s="120"/>
      <c r="V2" s="120"/>
      <c r="W2" s="120"/>
      <c r="AO2" s="126" t="s">
        <v>25</v>
      </c>
      <c r="AP2" s="127" t="str">
        <f>部门基本情况表!A2</f>
        <v>编报单位：万荣县第二中学</v>
      </c>
      <c r="AQ2" s="128"/>
      <c r="AR2" s="128"/>
      <c r="AS2" s="128"/>
      <c r="AT2" s="128"/>
      <c r="AU2" s="128"/>
      <c r="AV2" s="128"/>
      <c r="BJ2" s="134"/>
      <c r="BK2" s="126" t="s">
        <v>25</v>
      </c>
      <c r="BL2" s="126"/>
      <c r="BM2" s="126"/>
    </row>
    <row r="3" s="95" customFormat="1" ht="41.25" customHeight="1" spans="1:65">
      <c r="A3" s="102" t="s">
        <v>28</v>
      </c>
      <c r="B3" s="102"/>
      <c r="C3" s="102"/>
      <c r="D3" s="103" t="s">
        <v>79</v>
      </c>
      <c r="E3" s="103" t="s">
        <v>80</v>
      </c>
      <c r="F3" s="103" t="s">
        <v>81</v>
      </c>
      <c r="G3" s="104" t="s">
        <v>154</v>
      </c>
      <c r="H3" s="104" t="s">
        <v>155</v>
      </c>
      <c r="I3" s="117" t="s">
        <v>156</v>
      </c>
      <c r="J3" s="118"/>
      <c r="K3" s="118"/>
      <c r="L3" s="118"/>
      <c r="M3" s="117" t="s">
        <v>157</v>
      </c>
      <c r="N3" s="118"/>
      <c r="O3" s="119"/>
      <c r="P3" s="114" t="s">
        <v>158</v>
      </c>
      <c r="Q3" s="114" t="s">
        <v>159</v>
      </c>
      <c r="R3" s="121" t="s">
        <v>160</v>
      </c>
      <c r="S3" s="102" t="s">
        <v>161</v>
      </c>
      <c r="T3" s="102"/>
      <c r="U3" s="102"/>
      <c r="V3" s="102"/>
      <c r="W3" s="102"/>
      <c r="X3" s="102"/>
      <c r="Y3" s="102"/>
      <c r="Z3" s="102"/>
      <c r="AA3" s="122" t="s">
        <v>161</v>
      </c>
      <c r="AB3" s="123"/>
      <c r="AC3" s="123"/>
      <c r="AD3" s="123"/>
      <c r="AE3" s="124"/>
      <c r="AF3" s="102" t="s">
        <v>162</v>
      </c>
      <c r="AG3" s="102" t="s">
        <v>163</v>
      </c>
      <c r="AH3" s="125" t="s">
        <v>164</v>
      </c>
      <c r="AI3" s="123"/>
      <c r="AJ3" s="124"/>
      <c r="AK3" s="102" t="s">
        <v>165</v>
      </c>
      <c r="AL3" s="102"/>
      <c r="AM3" s="102" t="s">
        <v>166</v>
      </c>
      <c r="AN3" s="102" t="s">
        <v>167</v>
      </c>
      <c r="AO3" s="102" t="s">
        <v>168</v>
      </c>
      <c r="AP3" s="104" t="s">
        <v>169</v>
      </c>
      <c r="AQ3" s="102" t="s">
        <v>170</v>
      </c>
      <c r="AR3" s="102"/>
      <c r="AS3" s="102" t="s">
        <v>171</v>
      </c>
      <c r="AT3" s="129" t="s">
        <v>172</v>
      </c>
      <c r="AU3" s="130" t="s">
        <v>173</v>
      </c>
      <c r="AV3" s="130"/>
      <c r="AW3" s="102" t="s">
        <v>174</v>
      </c>
      <c r="AX3" s="104" t="s">
        <v>175</v>
      </c>
      <c r="AY3" s="130" t="s">
        <v>176</v>
      </c>
      <c r="AZ3" s="130" t="s">
        <v>177</v>
      </c>
      <c r="BA3" s="131" t="s">
        <v>178</v>
      </c>
      <c r="BB3" s="132"/>
      <c r="BC3" s="132"/>
      <c r="BD3" s="133"/>
      <c r="BE3" s="102" t="s">
        <v>179</v>
      </c>
      <c r="BF3" s="102"/>
      <c r="BG3" s="102"/>
      <c r="BH3" s="133" t="s">
        <v>180</v>
      </c>
      <c r="BI3" s="130" t="s">
        <v>181</v>
      </c>
      <c r="BJ3" s="130"/>
      <c r="BK3" s="135" t="s">
        <v>182</v>
      </c>
      <c r="BL3" s="136"/>
      <c r="BM3" s="104" t="s">
        <v>183</v>
      </c>
    </row>
    <row r="4" s="96" customFormat="1" ht="42" customHeight="1" spans="1:77">
      <c r="A4" s="105" t="s">
        <v>72</v>
      </c>
      <c r="B4" s="106" t="s">
        <v>73</v>
      </c>
      <c r="C4" s="106" t="s">
        <v>184</v>
      </c>
      <c r="D4" s="103"/>
      <c r="E4" s="103"/>
      <c r="F4" s="103"/>
      <c r="G4" s="104" t="s">
        <v>185</v>
      </c>
      <c r="H4" s="104" t="s">
        <v>186</v>
      </c>
      <c r="I4" s="114" t="s">
        <v>187</v>
      </c>
      <c r="J4" s="114" t="s">
        <v>188</v>
      </c>
      <c r="K4" s="114" t="s">
        <v>189</v>
      </c>
      <c r="L4" s="114" t="s">
        <v>190</v>
      </c>
      <c r="M4" s="114" t="s">
        <v>191</v>
      </c>
      <c r="N4" s="114" t="s">
        <v>192</v>
      </c>
      <c r="O4" s="114" t="s">
        <v>193</v>
      </c>
      <c r="P4" s="114" t="s">
        <v>158</v>
      </c>
      <c r="Q4" s="114" t="s">
        <v>159</v>
      </c>
      <c r="R4" s="104" t="s">
        <v>194</v>
      </c>
      <c r="S4" s="114" t="s">
        <v>195</v>
      </c>
      <c r="T4" s="114" t="s">
        <v>196</v>
      </c>
      <c r="U4" s="114" t="s">
        <v>197</v>
      </c>
      <c r="V4" s="114" t="s">
        <v>198</v>
      </c>
      <c r="W4" s="114" t="s">
        <v>199</v>
      </c>
      <c r="X4" s="114" t="s">
        <v>200</v>
      </c>
      <c r="Y4" s="114" t="s">
        <v>201</v>
      </c>
      <c r="Z4" s="114" t="s">
        <v>202</v>
      </c>
      <c r="AA4" s="114" t="s">
        <v>203</v>
      </c>
      <c r="AB4" s="114" t="s">
        <v>204</v>
      </c>
      <c r="AC4" s="114" t="s">
        <v>205</v>
      </c>
      <c r="AD4" s="114" t="s">
        <v>206</v>
      </c>
      <c r="AE4" s="114" t="s">
        <v>207</v>
      </c>
      <c r="AF4" s="114" t="s">
        <v>162</v>
      </c>
      <c r="AG4" s="114" t="s">
        <v>163</v>
      </c>
      <c r="AH4" s="114" t="s">
        <v>208</v>
      </c>
      <c r="AI4" s="114" t="s">
        <v>209</v>
      </c>
      <c r="AJ4" s="114" t="s">
        <v>210</v>
      </c>
      <c r="AK4" s="114" t="s">
        <v>211</v>
      </c>
      <c r="AL4" s="114" t="s">
        <v>165</v>
      </c>
      <c r="AM4" s="114" t="s">
        <v>166</v>
      </c>
      <c r="AN4" s="114" t="s">
        <v>167</v>
      </c>
      <c r="AO4" s="114" t="s">
        <v>168</v>
      </c>
      <c r="AP4" s="104" t="s">
        <v>169</v>
      </c>
      <c r="AQ4" s="114" t="s">
        <v>212</v>
      </c>
      <c r="AR4" s="114" t="s">
        <v>213</v>
      </c>
      <c r="AS4" s="114" t="s">
        <v>171</v>
      </c>
      <c r="AT4" s="129" t="s">
        <v>172</v>
      </c>
      <c r="AU4" s="130" t="s">
        <v>214</v>
      </c>
      <c r="AV4" s="130" t="s">
        <v>215</v>
      </c>
      <c r="AW4" s="114" t="s">
        <v>174</v>
      </c>
      <c r="AX4" s="104" t="s">
        <v>216</v>
      </c>
      <c r="AY4" s="130" t="s">
        <v>176</v>
      </c>
      <c r="AZ4" s="130" t="s">
        <v>177</v>
      </c>
      <c r="BA4" s="130" t="s">
        <v>217</v>
      </c>
      <c r="BB4" s="130" t="s">
        <v>218</v>
      </c>
      <c r="BC4" s="130" t="s">
        <v>219</v>
      </c>
      <c r="BD4" s="130" t="s">
        <v>220</v>
      </c>
      <c r="BE4" s="114" t="s">
        <v>221</v>
      </c>
      <c r="BF4" s="102" t="s">
        <v>222</v>
      </c>
      <c r="BG4" s="102" t="s">
        <v>223</v>
      </c>
      <c r="BH4" s="133" t="s">
        <v>180</v>
      </c>
      <c r="BI4" s="133" t="s">
        <v>224</v>
      </c>
      <c r="BJ4" s="130" t="s">
        <v>225</v>
      </c>
      <c r="BK4" s="104" t="s">
        <v>226</v>
      </c>
      <c r="BL4" s="104" t="s">
        <v>227</v>
      </c>
      <c r="BM4" s="104" t="s">
        <v>183</v>
      </c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</row>
    <row r="5" s="97" customFormat="1" ht="31.5" customHeight="1" spans="1:65">
      <c r="A5" s="107"/>
      <c r="B5" s="107"/>
      <c r="C5" s="108" t="s">
        <v>99</v>
      </c>
      <c r="D5" s="109">
        <f t="shared" ref="D5:D12" si="0">SUM(E5:F5)</f>
        <v>21445461</v>
      </c>
      <c r="E5" s="110">
        <f>SUM('一般公共预算财政拨款基本支出经济分类表（七）'!B4)</f>
        <v>21445461</v>
      </c>
      <c r="F5" s="110"/>
      <c r="G5" s="111">
        <v>21445461</v>
      </c>
      <c r="H5" s="111">
        <f>SUM(I5:Q5)</f>
        <v>21336381</v>
      </c>
      <c r="I5" s="111">
        <f>SUM(I6:I17)</f>
        <v>9085308</v>
      </c>
      <c r="J5" s="111">
        <f>SUM(J6:J17)</f>
        <v>248832</v>
      </c>
      <c r="K5" s="111">
        <f>SUM(K6:K17)</f>
        <v>1823805</v>
      </c>
      <c r="L5" s="111">
        <f>SUM(L6:L17)</f>
        <v>4905720</v>
      </c>
      <c r="M5" s="111">
        <v>2506799</v>
      </c>
      <c r="N5" s="111">
        <v>1018387</v>
      </c>
      <c r="O5" s="111">
        <v>38747</v>
      </c>
      <c r="P5" s="111">
        <v>1708783</v>
      </c>
      <c r="Q5" s="111">
        <f>SUM(Q6:Q17)</f>
        <v>0</v>
      </c>
      <c r="R5" s="111">
        <v>64080</v>
      </c>
      <c r="S5" s="111">
        <f t="shared" ref="S5:AD5" si="1">SUM(S6:S17)</f>
        <v>0</v>
      </c>
      <c r="T5" s="111">
        <f t="shared" si="1"/>
        <v>0</v>
      </c>
      <c r="U5" s="111">
        <f t="shared" si="1"/>
        <v>0</v>
      </c>
      <c r="V5" s="111">
        <f t="shared" si="1"/>
        <v>0</v>
      </c>
      <c r="W5" s="111">
        <f t="shared" si="1"/>
        <v>0</v>
      </c>
      <c r="X5" s="111">
        <f t="shared" si="1"/>
        <v>0</v>
      </c>
      <c r="Y5" s="111">
        <f t="shared" si="1"/>
        <v>0</v>
      </c>
      <c r="Z5" s="111">
        <f t="shared" si="1"/>
        <v>0</v>
      </c>
      <c r="AA5" s="111">
        <f t="shared" si="1"/>
        <v>0</v>
      </c>
      <c r="AB5" s="111">
        <f t="shared" si="1"/>
        <v>0</v>
      </c>
      <c r="AC5" s="111">
        <f t="shared" si="1"/>
        <v>42720</v>
      </c>
      <c r="AD5" s="111">
        <f t="shared" si="1"/>
        <v>21360</v>
      </c>
      <c r="AE5" s="111">
        <f t="shared" ref="AC5:AX5" si="2">SUM(AE6:AE17)</f>
        <v>0</v>
      </c>
      <c r="AF5" s="111">
        <f t="shared" si="2"/>
        <v>0</v>
      </c>
      <c r="AG5" s="111">
        <f t="shared" si="2"/>
        <v>0</v>
      </c>
      <c r="AH5" s="111">
        <f t="shared" si="2"/>
        <v>0</v>
      </c>
      <c r="AI5" s="111">
        <f t="shared" si="2"/>
        <v>0</v>
      </c>
      <c r="AJ5" s="111">
        <f t="shared" si="2"/>
        <v>0</v>
      </c>
      <c r="AK5" s="111">
        <f t="shared" si="2"/>
        <v>0</v>
      </c>
      <c r="AL5" s="111">
        <f t="shared" si="2"/>
        <v>0</v>
      </c>
      <c r="AM5" s="111">
        <f t="shared" si="2"/>
        <v>0</v>
      </c>
      <c r="AN5" s="111">
        <f t="shared" si="2"/>
        <v>0</v>
      </c>
      <c r="AO5" s="111">
        <f t="shared" si="2"/>
        <v>0</v>
      </c>
      <c r="AP5" s="111">
        <f t="shared" ref="AP5:AP12" si="3">SUM(AQ5:AW5)</f>
        <v>0</v>
      </c>
      <c r="AQ5" s="111">
        <f t="shared" ref="AQ5:AW5" si="4">SUM(AQ6:AQ17)</f>
        <v>0</v>
      </c>
      <c r="AR5" s="111">
        <f t="shared" si="4"/>
        <v>0</v>
      </c>
      <c r="AS5" s="111">
        <f t="shared" si="4"/>
        <v>0</v>
      </c>
      <c r="AT5" s="111">
        <f t="shared" si="4"/>
        <v>0</v>
      </c>
      <c r="AU5" s="111">
        <f t="shared" si="4"/>
        <v>0</v>
      </c>
      <c r="AV5" s="111">
        <f t="shared" si="4"/>
        <v>0</v>
      </c>
      <c r="AW5" s="111">
        <f t="shared" si="4"/>
        <v>0</v>
      </c>
      <c r="AX5" s="111">
        <f t="shared" ref="AX5:AX12" si="5">SUM(AY5:BK5)</f>
        <v>0</v>
      </c>
      <c r="AY5" s="111">
        <f t="shared" ref="AY5:BM5" si="6">SUM(AY6:AY17)</f>
        <v>0</v>
      </c>
      <c r="AZ5" s="111">
        <f t="shared" si="6"/>
        <v>0</v>
      </c>
      <c r="BA5" s="111">
        <f t="shared" si="6"/>
        <v>0</v>
      </c>
      <c r="BB5" s="111">
        <f t="shared" si="6"/>
        <v>0</v>
      </c>
      <c r="BC5" s="111">
        <f t="shared" si="6"/>
        <v>0</v>
      </c>
      <c r="BD5" s="111">
        <f t="shared" si="6"/>
        <v>0</v>
      </c>
      <c r="BE5" s="111">
        <f t="shared" si="6"/>
        <v>0</v>
      </c>
      <c r="BF5" s="111">
        <f t="shared" si="6"/>
        <v>0</v>
      </c>
      <c r="BG5" s="111">
        <f t="shared" si="6"/>
        <v>0</v>
      </c>
      <c r="BH5" s="111">
        <f t="shared" si="6"/>
        <v>0</v>
      </c>
      <c r="BI5" s="111">
        <f t="shared" si="6"/>
        <v>0</v>
      </c>
      <c r="BJ5" s="111">
        <f t="shared" si="6"/>
        <v>0</v>
      </c>
      <c r="BK5" s="111">
        <f t="shared" si="6"/>
        <v>0</v>
      </c>
      <c r="BL5" s="111">
        <f t="shared" si="6"/>
        <v>0</v>
      </c>
      <c r="BM5" s="111">
        <f t="shared" si="6"/>
        <v>0</v>
      </c>
    </row>
    <row r="6" s="97" customFormat="1" ht="31.5" customHeight="1" spans="1:65">
      <c r="A6" s="112" t="s">
        <v>96</v>
      </c>
      <c r="B6" s="112" t="s">
        <v>100</v>
      </c>
      <c r="C6" s="113" t="s">
        <v>80</v>
      </c>
      <c r="D6" s="110">
        <f t="shared" si="0"/>
        <v>16063665</v>
      </c>
      <c r="E6" s="110">
        <v>16063665</v>
      </c>
      <c r="F6" s="110"/>
      <c r="G6" s="111">
        <f>SUM(H6+R6+AP6+AX6+BK6+BL6+BM6)</f>
        <v>16063665</v>
      </c>
      <c r="H6" s="111">
        <f>SUM(I6:Q6)</f>
        <v>16063665</v>
      </c>
      <c r="I6" s="111">
        <f>SUM('一般公共预算财政拨款基本支出经济分类表（七）'!B6)</f>
        <v>9085308</v>
      </c>
      <c r="J6" s="111">
        <f>SUM('一般公共预算财政拨款基本支出经济分类表（七）'!B7)</f>
        <v>248832</v>
      </c>
      <c r="K6" s="111">
        <f>SUM('一般公共预算财政拨款基本支出经济分类表（七）'!B9)</f>
        <v>1823805</v>
      </c>
      <c r="L6" s="111">
        <f>SUM('一般公共预算财政拨款基本支出经济分类表（七）'!B8)</f>
        <v>4905720</v>
      </c>
      <c r="M6" s="111"/>
      <c r="N6" s="111"/>
      <c r="O6" s="111"/>
      <c r="P6" s="111"/>
      <c r="Q6" s="111">
        <f>SUM('一般公共预算财政拨款基本支出经济分类表（七）'!B14,'一般公共预算财政拨款基本支出经济分类表（七）'!D22)</f>
        <v>0</v>
      </c>
      <c r="R6" s="111"/>
      <c r="S6" s="111">
        <f>SUM('一般公共预算财政拨款基本支出经济分类表（七）'!D7)</f>
        <v>0</v>
      </c>
      <c r="T6" s="111">
        <f>SUM('一般公共预算财政拨款基本支出经济分类表（七）'!D8)</f>
        <v>0</v>
      </c>
      <c r="U6" s="111">
        <f>SUM('一般公共预算财政拨款基本支出经济分类表（七）'!D9)</f>
        <v>0</v>
      </c>
      <c r="V6" s="111">
        <f>SUM('一般公共预算财政拨款基本支出经济分类表（七）'!D27)</f>
        <v>0</v>
      </c>
      <c r="W6" s="111">
        <f>SUM('一般公共预算财政拨款基本支出经济分类表（七）'!D28)</f>
        <v>0</v>
      </c>
      <c r="X6" s="111">
        <f>SUM('一般公共预算财政拨款基本支出经济分类表（七）'!D29)</f>
        <v>0</v>
      </c>
      <c r="Y6" s="111">
        <f>SUM('一般公共预算财政拨款基本支出经济分类表（七）'!D30)</f>
        <v>0</v>
      </c>
      <c r="Z6" s="111">
        <f>SUM('一般公共预算财政拨款基本支出经济分类表（七）'!D10)</f>
        <v>0</v>
      </c>
      <c r="AA6" s="111">
        <f>SUM('一般公共预算财政拨款基本支出经济分类表（七）'!D12)</f>
        <v>0</v>
      </c>
      <c r="AB6" s="111">
        <f>SUM('一般公共预算财政拨款基本支出经济分类表（七）'!C20)</f>
        <v>0</v>
      </c>
      <c r="AC6" s="111">
        <v>0</v>
      </c>
      <c r="AD6" s="111">
        <v>0</v>
      </c>
      <c r="AE6" s="111">
        <f>SUM('一般公共预算财政拨款基本支出经济分类表（七）'!D21)</f>
        <v>0</v>
      </c>
      <c r="AF6" s="111">
        <f>SUM('一般公共预算财政拨款基本支出经济分类表（七）'!D13)</f>
        <v>0</v>
      </c>
      <c r="AG6" s="111">
        <f>SUM('一般公共预算财政拨款基本支出经济分类表（七）'!D14)</f>
        <v>0</v>
      </c>
      <c r="AH6" s="111">
        <f>SUM('一般公共预算财政拨款基本支出经济分类表（七）'!D16)</f>
        <v>0</v>
      </c>
      <c r="AI6" s="111"/>
      <c r="AJ6" s="111">
        <f>SUM('一般公共预算财政拨款基本支出经济分类表（七）'!D17)</f>
        <v>0</v>
      </c>
      <c r="AK6" s="111">
        <f>SUM('一般公共预算财政拨款基本支出经济分类表（七）'!D18)</f>
        <v>0</v>
      </c>
      <c r="AL6" s="111">
        <f>SUM('一般公共预算财政拨款基本支出经济分类表（七）'!D19)</f>
        <v>0</v>
      </c>
      <c r="AM6" s="111">
        <f>SUM('一般公共预算财政拨款基本支出经济分类表（七）'!D15)</f>
        <v>0</v>
      </c>
      <c r="AN6" s="111">
        <f>SUM('一般公共预算财政拨款基本支出经济分类表（七）'!D31)</f>
        <v>0</v>
      </c>
      <c r="AO6" s="111">
        <f>SUM('一般公共预算财政拨款基本支出经济分类表（七）'!D11)</f>
        <v>0</v>
      </c>
      <c r="AP6" s="111">
        <f t="shared" si="3"/>
        <v>0</v>
      </c>
      <c r="AQ6" s="111"/>
      <c r="AR6" s="111"/>
      <c r="AS6" s="111"/>
      <c r="AT6" s="111"/>
      <c r="AU6" s="111"/>
      <c r="AV6" s="111"/>
      <c r="AW6" s="111">
        <f>SUM('一般公共预算财政拨款基本支出经济分类表（七）'!B20)</f>
        <v>0</v>
      </c>
      <c r="AX6" s="111">
        <f t="shared" si="5"/>
        <v>0</v>
      </c>
      <c r="AY6" s="111"/>
      <c r="AZ6" s="111"/>
      <c r="BA6" s="111"/>
      <c r="BB6" s="111"/>
      <c r="BC6" s="111"/>
      <c r="BD6" s="111"/>
      <c r="BE6" s="111">
        <f>SUM('一般公共预算财政拨款基本支出经济分类表（七）'!B22)</f>
        <v>0</v>
      </c>
      <c r="BF6" s="111">
        <f>SUM('一般公共预算财政拨款基本支出经济分类表（七）'!B23)</f>
        <v>0</v>
      </c>
      <c r="BG6" s="111">
        <f>SUM('一般公共预算财政拨款基本支出经济分类表（七）'!B24)</f>
        <v>0</v>
      </c>
      <c r="BH6" s="111"/>
      <c r="BI6" s="111"/>
      <c r="BJ6" s="111"/>
      <c r="BK6" s="111"/>
      <c r="BL6" s="111"/>
      <c r="BM6" s="111"/>
    </row>
    <row r="7" s="97" customFormat="1" ht="31.5" customHeight="1" spans="1:65">
      <c r="A7" s="112" t="s">
        <v>228</v>
      </c>
      <c r="B7" s="112" t="s">
        <v>229</v>
      </c>
      <c r="C7" s="114" t="s">
        <v>230</v>
      </c>
      <c r="D7" s="110">
        <f t="shared" si="0"/>
        <v>2506799</v>
      </c>
      <c r="E7" s="110">
        <v>2506799</v>
      </c>
      <c r="F7" s="110"/>
      <c r="G7" s="111">
        <v>2506799</v>
      </c>
      <c r="H7" s="111"/>
      <c r="I7" s="111"/>
      <c r="J7" s="111"/>
      <c r="K7" s="111"/>
      <c r="L7" s="111"/>
      <c r="M7" s="111">
        <f>SUM('一般公共预算财政拨款基本支出经济分类表（七）'!B10)</f>
        <v>2506799</v>
      </c>
      <c r="N7" s="111"/>
      <c r="O7" s="111"/>
      <c r="P7" s="111"/>
      <c r="Q7" s="111"/>
      <c r="R7" s="111">
        <f t="shared" ref="R5:R12" si="7">SUM(S7:AO7)</f>
        <v>0</v>
      </c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>
        <f t="shared" si="3"/>
        <v>0</v>
      </c>
      <c r="AQ7" s="111"/>
      <c r="AR7" s="111"/>
      <c r="AS7" s="111"/>
      <c r="AT7" s="111"/>
      <c r="AU7" s="111"/>
      <c r="AV7" s="111"/>
      <c r="AW7" s="111"/>
      <c r="AX7" s="111">
        <f t="shared" si="5"/>
        <v>0</v>
      </c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</row>
    <row r="8" s="97" customFormat="1" ht="31.5" customHeight="1" spans="1:65">
      <c r="A8" s="112" t="s">
        <v>231</v>
      </c>
      <c r="B8" s="112" t="s">
        <v>232</v>
      </c>
      <c r="C8" s="113" t="s">
        <v>233</v>
      </c>
      <c r="D8" s="110">
        <f t="shared" si="0"/>
        <v>83747</v>
      </c>
      <c r="E8" s="110">
        <v>83747</v>
      </c>
      <c r="F8" s="110"/>
      <c r="G8" s="111">
        <v>83747</v>
      </c>
      <c r="H8" s="111"/>
      <c r="I8" s="111"/>
      <c r="J8" s="111"/>
      <c r="K8" s="111"/>
      <c r="L8" s="111"/>
      <c r="M8" s="111"/>
      <c r="N8" s="111"/>
      <c r="O8" s="111">
        <f>SUM('一般公共预算财政拨款基本支出经济分类表（七）'!B12)</f>
        <v>83747</v>
      </c>
      <c r="P8" s="111"/>
      <c r="Q8" s="111"/>
      <c r="R8" s="111">
        <f t="shared" si="7"/>
        <v>0</v>
      </c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>
        <f t="shared" si="3"/>
        <v>0</v>
      </c>
      <c r="AQ8" s="111"/>
      <c r="AR8" s="111"/>
      <c r="AS8" s="111"/>
      <c r="AT8" s="111"/>
      <c r="AU8" s="111"/>
      <c r="AV8" s="111"/>
      <c r="AW8" s="111"/>
      <c r="AX8" s="111">
        <f t="shared" si="5"/>
        <v>0</v>
      </c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</row>
    <row r="9" s="97" customFormat="1" ht="31.5" customHeight="1" spans="1:65">
      <c r="A9" s="115" t="s">
        <v>234</v>
      </c>
      <c r="B9" s="115" t="s">
        <v>235</v>
      </c>
      <c r="C9" s="104" t="s">
        <v>192</v>
      </c>
      <c r="D9" s="110">
        <f t="shared" si="0"/>
        <v>1018387</v>
      </c>
      <c r="E9" s="110">
        <v>1018387</v>
      </c>
      <c r="F9" s="110"/>
      <c r="G9" s="111">
        <v>1018387</v>
      </c>
      <c r="H9" s="111"/>
      <c r="I9" s="111"/>
      <c r="J9" s="111"/>
      <c r="K9" s="111"/>
      <c r="L9" s="111"/>
      <c r="M9" s="111"/>
      <c r="N9" s="111">
        <f>SUM('一般公共预算财政拨款基本支出经济分类表（七）'!B11)</f>
        <v>1018387</v>
      </c>
      <c r="O9" s="111"/>
      <c r="P9" s="111"/>
      <c r="Q9" s="111"/>
      <c r="R9" s="111">
        <f t="shared" si="7"/>
        <v>0</v>
      </c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>
        <f t="shared" si="3"/>
        <v>0</v>
      </c>
      <c r="AQ9" s="111"/>
      <c r="AR9" s="111"/>
      <c r="AS9" s="111"/>
      <c r="AT9" s="111"/>
      <c r="AU9" s="111"/>
      <c r="AV9" s="111"/>
      <c r="AW9" s="111"/>
      <c r="AX9" s="111">
        <f t="shared" si="5"/>
        <v>0</v>
      </c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</row>
    <row r="10" s="97" customFormat="1" ht="31.5" customHeight="1" spans="1:65">
      <c r="A10" s="112" t="s">
        <v>236</v>
      </c>
      <c r="B10" s="112" t="s">
        <v>158</v>
      </c>
      <c r="C10" s="112" t="s">
        <v>158</v>
      </c>
      <c r="D10" s="110">
        <f t="shared" si="0"/>
        <v>1708783</v>
      </c>
      <c r="E10" s="110">
        <v>1708783</v>
      </c>
      <c r="F10" s="110"/>
      <c r="G10" s="111">
        <v>1708783</v>
      </c>
      <c r="H10" s="111"/>
      <c r="I10" s="111"/>
      <c r="J10" s="111"/>
      <c r="K10" s="111"/>
      <c r="L10" s="111"/>
      <c r="M10" s="111"/>
      <c r="N10" s="111"/>
      <c r="O10" s="111"/>
      <c r="P10" s="111">
        <f>SUM('一般公共预算财政拨款基本支出经济分类表（七）'!B13)</f>
        <v>1708783</v>
      </c>
      <c r="Q10" s="111"/>
      <c r="R10" s="111">
        <f t="shared" si="7"/>
        <v>0</v>
      </c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>
        <f t="shared" si="3"/>
        <v>0</v>
      </c>
      <c r="AQ10" s="111"/>
      <c r="AR10" s="111"/>
      <c r="AS10" s="111"/>
      <c r="AT10" s="111"/>
      <c r="AU10" s="111"/>
      <c r="AV10" s="111"/>
      <c r="AW10" s="111"/>
      <c r="AX10" s="111">
        <f t="shared" si="5"/>
        <v>0</v>
      </c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</row>
    <row r="11" s="97" customFormat="1" ht="31.5" customHeight="1" spans="1:65">
      <c r="A11" s="112" t="s">
        <v>101</v>
      </c>
      <c r="B11" s="112" t="s">
        <v>237</v>
      </c>
      <c r="C11" s="112" t="s">
        <v>237</v>
      </c>
      <c r="D11" s="110">
        <v>64080</v>
      </c>
      <c r="E11" s="110">
        <v>64080</v>
      </c>
      <c r="F11" s="110"/>
      <c r="G11" s="111">
        <f>SUM(H11+R11+AP11+AX11+BK11+BL11+BM11)</f>
        <v>64080</v>
      </c>
      <c r="H11" s="111">
        <f>SUM(I11:Q11)</f>
        <v>0</v>
      </c>
      <c r="I11" s="111"/>
      <c r="J11" s="111"/>
      <c r="K11" s="111"/>
      <c r="L11" s="111"/>
      <c r="M11" s="111"/>
      <c r="N11" s="111"/>
      <c r="O11" s="111"/>
      <c r="P11" s="111"/>
      <c r="Q11" s="111"/>
      <c r="R11" s="111">
        <f t="shared" si="7"/>
        <v>64080</v>
      </c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>
        <v>42720</v>
      </c>
      <c r="AD11" s="111">
        <v>21360</v>
      </c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>
        <f t="shared" si="3"/>
        <v>0</v>
      </c>
      <c r="AQ11" s="111"/>
      <c r="AR11" s="111"/>
      <c r="AS11" s="111"/>
      <c r="AT11" s="111"/>
      <c r="AU11" s="111"/>
      <c r="AV11" s="111"/>
      <c r="AW11" s="111"/>
      <c r="AX11" s="111">
        <f t="shared" si="5"/>
        <v>0</v>
      </c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</row>
    <row r="12" s="97" customFormat="1" ht="31.5" customHeight="1" spans="1:65">
      <c r="A12" s="113"/>
      <c r="B12" s="113"/>
      <c r="C12" s="113"/>
      <c r="D12" s="110">
        <f t="shared" ref="D12:D17" si="8">SUM(E12:F12)</f>
        <v>0</v>
      </c>
      <c r="E12" s="110"/>
      <c r="F12" s="110">
        <f t="shared" ref="F12:F17" si="9">SUM(G12)</f>
        <v>0</v>
      </c>
      <c r="G12" s="111">
        <f t="shared" ref="G12:G17" si="10">SUM(H12+R12+AP12+AX12+BK12+BL12+BM12)</f>
        <v>0</v>
      </c>
      <c r="H12" s="111">
        <f t="shared" ref="H12:H17" si="11">SUM(I12:Q12)</f>
        <v>0</v>
      </c>
      <c r="I12" s="111"/>
      <c r="J12" s="111"/>
      <c r="K12" s="111"/>
      <c r="L12" s="111"/>
      <c r="M12" s="111"/>
      <c r="N12" s="111"/>
      <c r="O12" s="111"/>
      <c r="P12" s="111"/>
      <c r="Q12" s="111"/>
      <c r="R12" s="111">
        <f t="shared" ref="R12:R17" si="12">SUM(S12:AO12)</f>
        <v>0</v>
      </c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>
        <f t="shared" ref="AP12:AP17" si="13">SUM(AQ12:AW12)</f>
        <v>0</v>
      </c>
      <c r="AQ12" s="111"/>
      <c r="AR12" s="111"/>
      <c r="AS12" s="111"/>
      <c r="AT12" s="111"/>
      <c r="AU12" s="111"/>
      <c r="AV12" s="111"/>
      <c r="AW12" s="111"/>
      <c r="AX12" s="111">
        <f t="shared" ref="AX12:AX17" si="14">SUM(AY12:BK12)</f>
        <v>0</v>
      </c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</row>
    <row r="13" s="97" customFormat="1" ht="31.5" customHeight="1" spans="1:65">
      <c r="A13" s="113"/>
      <c r="B13" s="113"/>
      <c r="C13" s="113"/>
      <c r="D13" s="110">
        <f t="shared" si="8"/>
        <v>0</v>
      </c>
      <c r="E13" s="110"/>
      <c r="F13" s="110">
        <f t="shared" si="9"/>
        <v>0</v>
      </c>
      <c r="G13" s="111">
        <f t="shared" si="10"/>
        <v>0</v>
      </c>
      <c r="H13" s="111">
        <f t="shared" si="11"/>
        <v>0</v>
      </c>
      <c r="I13" s="111"/>
      <c r="J13" s="111"/>
      <c r="K13" s="111"/>
      <c r="L13" s="111"/>
      <c r="M13" s="111"/>
      <c r="N13" s="111"/>
      <c r="O13" s="111"/>
      <c r="P13" s="111"/>
      <c r="Q13" s="111"/>
      <c r="R13" s="111">
        <f t="shared" si="12"/>
        <v>0</v>
      </c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>
        <f t="shared" si="13"/>
        <v>0</v>
      </c>
      <c r="AQ13" s="111"/>
      <c r="AR13" s="111"/>
      <c r="AS13" s="111"/>
      <c r="AT13" s="111"/>
      <c r="AU13" s="111"/>
      <c r="AV13" s="111"/>
      <c r="AW13" s="111"/>
      <c r="AX13" s="111">
        <f t="shared" si="14"/>
        <v>0</v>
      </c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</row>
    <row r="14" s="97" customFormat="1" ht="31.5" customHeight="1" spans="1:65">
      <c r="A14" s="113"/>
      <c r="B14" s="113"/>
      <c r="C14" s="113"/>
      <c r="D14" s="110">
        <f t="shared" si="8"/>
        <v>0</v>
      </c>
      <c r="E14" s="110"/>
      <c r="F14" s="110">
        <f t="shared" si="9"/>
        <v>0</v>
      </c>
      <c r="G14" s="111">
        <f t="shared" si="10"/>
        <v>0</v>
      </c>
      <c r="H14" s="111">
        <f t="shared" si="11"/>
        <v>0</v>
      </c>
      <c r="I14" s="111"/>
      <c r="J14" s="111"/>
      <c r="K14" s="111"/>
      <c r="L14" s="111"/>
      <c r="M14" s="111"/>
      <c r="N14" s="111"/>
      <c r="O14" s="111"/>
      <c r="P14" s="111"/>
      <c r="Q14" s="111"/>
      <c r="R14" s="111">
        <f t="shared" si="12"/>
        <v>0</v>
      </c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>
        <f t="shared" si="13"/>
        <v>0</v>
      </c>
      <c r="AQ14" s="111"/>
      <c r="AR14" s="111"/>
      <c r="AS14" s="111"/>
      <c r="AT14" s="111"/>
      <c r="AU14" s="111"/>
      <c r="AV14" s="111"/>
      <c r="AW14" s="111"/>
      <c r="AX14" s="111">
        <f t="shared" si="14"/>
        <v>0</v>
      </c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</row>
    <row r="15" s="97" customFormat="1" ht="31.5" customHeight="1" spans="1:65">
      <c r="A15" s="113"/>
      <c r="B15" s="113"/>
      <c r="C15" s="113"/>
      <c r="D15" s="110">
        <f t="shared" si="8"/>
        <v>0</v>
      </c>
      <c r="E15" s="110"/>
      <c r="F15" s="110">
        <f t="shared" si="9"/>
        <v>0</v>
      </c>
      <c r="G15" s="111">
        <f t="shared" si="10"/>
        <v>0</v>
      </c>
      <c r="H15" s="111">
        <f t="shared" si="11"/>
        <v>0</v>
      </c>
      <c r="I15" s="111"/>
      <c r="J15" s="111"/>
      <c r="K15" s="111"/>
      <c r="L15" s="111"/>
      <c r="M15" s="111"/>
      <c r="N15" s="111"/>
      <c r="O15" s="111"/>
      <c r="P15" s="111"/>
      <c r="Q15" s="111"/>
      <c r="R15" s="111">
        <f t="shared" si="12"/>
        <v>0</v>
      </c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>
        <f t="shared" si="13"/>
        <v>0</v>
      </c>
      <c r="AQ15" s="111"/>
      <c r="AR15" s="111"/>
      <c r="AS15" s="111"/>
      <c r="AT15" s="111"/>
      <c r="AU15" s="111"/>
      <c r="AV15" s="111"/>
      <c r="AW15" s="111"/>
      <c r="AX15" s="111">
        <f t="shared" si="14"/>
        <v>0</v>
      </c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</row>
    <row r="16" s="97" customFormat="1" ht="31.5" customHeight="1" spans="1:65">
      <c r="A16" s="113"/>
      <c r="B16" s="113"/>
      <c r="C16" s="113"/>
      <c r="D16" s="110">
        <f t="shared" si="8"/>
        <v>0</v>
      </c>
      <c r="E16" s="110"/>
      <c r="F16" s="110">
        <f t="shared" si="9"/>
        <v>0</v>
      </c>
      <c r="G16" s="111">
        <f t="shared" si="10"/>
        <v>0</v>
      </c>
      <c r="H16" s="111">
        <f t="shared" si="11"/>
        <v>0</v>
      </c>
      <c r="I16" s="111"/>
      <c r="J16" s="111"/>
      <c r="K16" s="111"/>
      <c r="L16" s="111"/>
      <c r="M16" s="111"/>
      <c r="N16" s="111"/>
      <c r="O16" s="111"/>
      <c r="P16" s="111"/>
      <c r="Q16" s="111"/>
      <c r="R16" s="111">
        <f t="shared" si="12"/>
        <v>0</v>
      </c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>
        <f t="shared" si="13"/>
        <v>0</v>
      </c>
      <c r="AQ16" s="111"/>
      <c r="AR16" s="111"/>
      <c r="AS16" s="111"/>
      <c r="AT16" s="111"/>
      <c r="AU16" s="111"/>
      <c r="AV16" s="111"/>
      <c r="AW16" s="111"/>
      <c r="AX16" s="111">
        <f t="shared" si="14"/>
        <v>0</v>
      </c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</row>
    <row r="17" s="97" customFormat="1" ht="31.5" customHeight="1" spans="1:65">
      <c r="A17" s="113"/>
      <c r="B17" s="113"/>
      <c r="C17" s="113"/>
      <c r="D17" s="110">
        <f t="shared" si="8"/>
        <v>0</v>
      </c>
      <c r="E17" s="110"/>
      <c r="F17" s="110">
        <f t="shared" si="9"/>
        <v>0</v>
      </c>
      <c r="G17" s="111">
        <f t="shared" si="10"/>
        <v>0</v>
      </c>
      <c r="H17" s="111">
        <f t="shared" si="11"/>
        <v>0</v>
      </c>
      <c r="I17" s="111"/>
      <c r="J17" s="111"/>
      <c r="K17" s="111"/>
      <c r="L17" s="111"/>
      <c r="M17" s="111"/>
      <c r="N17" s="111"/>
      <c r="O17" s="111"/>
      <c r="P17" s="111"/>
      <c r="Q17" s="111"/>
      <c r="R17" s="111">
        <f t="shared" si="12"/>
        <v>0</v>
      </c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>
        <f t="shared" si="13"/>
        <v>0</v>
      </c>
      <c r="AQ17" s="111"/>
      <c r="AR17" s="111"/>
      <c r="AS17" s="111"/>
      <c r="AT17" s="111"/>
      <c r="AU17" s="111"/>
      <c r="AV17" s="111"/>
      <c r="AW17" s="111"/>
      <c r="AX17" s="111">
        <f t="shared" si="14"/>
        <v>0</v>
      </c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</row>
    <row r="18" customHeight="1" spans="2:4">
      <c r="B18" s="116"/>
      <c r="C18" s="116"/>
      <c r="D18" s="116"/>
    </row>
    <row r="19" customHeight="1" spans="2:3">
      <c r="B19" s="116"/>
      <c r="C19" s="116"/>
    </row>
  </sheetData>
  <mergeCells count="23">
    <mergeCell ref="A1:Q1"/>
    <mergeCell ref="R1:AO1"/>
    <mergeCell ref="AP1:BM1"/>
    <mergeCell ref="A2:C2"/>
    <mergeCell ref="R2:W2"/>
    <mergeCell ref="AP2:AV2"/>
    <mergeCell ref="BK2:BM2"/>
    <mergeCell ref="A3:C3"/>
    <mergeCell ref="I3:L3"/>
    <mergeCell ref="M3:O3"/>
    <mergeCell ref="S3:Z3"/>
    <mergeCell ref="AA3:AE3"/>
    <mergeCell ref="AH3:AJ3"/>
    <mergeCell ref="AK3:AL3"/>
    <mergeCell ref="AQ3:AR3"/>
    <mergeCell ref="AU3:AV3"/>
    <mergeCell ref="BA3:BD3"/>
    <mergeCell ref="BE3:BG3"/>
    <mergeCell ref="BI3:BJ3"/>
    <mergeCell ref="BK3:BL3"/>
    <mergeCell ref="D3:D4"/>
    <mergeCell ref="E3:E4"/>
    <mergeCell ref="F3:F4"/>
  </mergeCells>
  <pageMargins left="0.865972222222222" right="0.432638888888889" top="1.0625" bottom="0.590277777777778" header="0.314583333333333" footer="0.550694444444444"/>
  <pageSetup paperSize="8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部门基本情况表</vt:lpstr>
      <vt:lpstr>部门预算收支总表（一）</vt:lpstr>
      <vt:lpstr>部门预算收入总表（二）</vt:lpstr>
      <vt:lpstr>部门预算支出总表（三）</vt:lpstr>
      <vt:lpstr>财拨拨款预算收支总表（四）</vt:lpstr>
      <vt:lpstr>纳入财政专户管理的事业收入支出表（五）</vt:lpstr>
      <vt:lpstr>一般公共预算财政拨款支出表（六）</vt:lpstr>
      <vt:lpstr>一般公共预算财政拨款基本支出经济分类表（七）</vt:lpstr>
      <vt:lpstr>一般公共预算财政拨款基本及项目经济分类总表（八）</vt:lpstr>
      <vt:lpstr>政府性基金预算收入表（九）</vt:lpstr>
      <vt:lpstr>政府性基金预算支出表（十）</vt:lpstr>
      <vt:lpstr>三公经费表（十一）</vt:lpstr>
      <vt:lpstr>机关运行经费（十二）</vt:lpstr>
      <vt:lpstr>政府采购预算计划表（十三）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2017-04-07T08:05:00Z</dcterms:created>
  <cp:lastPrinted>2021-03-27T00:32:00Z</cp:lastPrinted>
  <dcterms:modified xsi:type="dcterms:W3CDTF">2022-02-20T08:46:05Z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A68BB6DBCFFD47FEA387CD5C6BA8DBD4</vt:lpwstr>
  </property>
</Properties>
</file>