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sharedStrings.xml><?xml version="1.0" encoding="utf-8"?>
<sst xmlns="http://schemas.openxmlformats.org/spreadsheetml/2006/main" count="465" uniqueCount="311">
  <si>
    <t>2022年部门基本情况表</t>
  </si>
  <si>
    <t>编报单位：万荣县示范幼儿园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</si>
  <si>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</si>
  <si>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</si>
  <si>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</si>
  <si>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</si>
  <si>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</si>
  <si>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</si>
  <si>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</si>
  <si>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</si>
  <si>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</si>
  <si>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</si>
  <si>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</si>
  <si>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</si>
  <si>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</si>
  <si>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</si>
  <si>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</si>
  <si>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</si>
  <si>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</si>
  <si>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</si>
  <si>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</si>
  <si>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万荣县示范幼儿园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</si>
  <si>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</si>
  <si>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</si>
  <si>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</si>
  <si>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</si>
  <si>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</si>
  <si>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</si>
  <si>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</si>
  <si>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</si>
  <si>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</si>
  <si>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</si>
  <si>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</si>
  <si>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</si>
  <si>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</si>
  <si>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</si>
  <si>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</si>
  <si>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</si>
  <si>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</si>
  <si>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</si>
  <si>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</si>
  <si>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</si>
  <si>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</si>
  <si>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</si>
  <si>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</si>
  <si>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</si>
  <si>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</si>
  <si>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</si>
  <si>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</si>
  <si>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</si>
  <si>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</si>
  <si>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</si>
  <si>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</si>
  <si>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</si>
  <si>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</si>
  <si>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</si>
  <si>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</si>
  <si>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</si>
  <si>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</si>
  <si>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</si>
  <si>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</si>
  <si>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</si>
  <si>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</si>
  <si>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</si>
  <si>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</si>
  <si>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</si>
  <si>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</si>
  <si>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</si>
  <si>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</si>
  <si>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</si>
  <si>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</si>
  <si>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</si>
  <si>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</si>
  <si>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</si>
  <si>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</si>
  <si>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</si>
  <si>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学前教育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</si>
  <si>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</si>
  <si>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</si>
  <si>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</si>
  <si>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</si>
  <si>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</si>
  <si>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</si>
  <si>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</si>
  <si>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</si>
  <si>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</si>
  <si>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</si>
  <si>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</si>
  <si>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</si>
  <si>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</si>
  <si>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</si>
  <si>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</si>
  <si>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</si>
  <si>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</si>
  <si>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</si>
  <si>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</si>
  <si>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示范幼儿园公用经费</t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</si>
  <si>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</si>
  <si>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</si>
  <si>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</si>
  <si>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2050201</t>
  </si>
  <si>
    <t>学琴教育</t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</si>
  <si>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</si>
  <si>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</si>
  <si>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</si>
  <si>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</si>
  <si>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</si>
  <si>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</si>
  <si>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</si>
  <si>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</si>
  <si>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</si>
  <si>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</si>
  <si>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</si>
  <si>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</si>
  <si>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</si>
  <si>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</si>
  <si>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</si>
  <si>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</si>
  <si>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</si>
  <si>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</si>
  <si>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</si>
  <si>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</si>
  <si>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</si>
  <si>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</si>
  <si>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</si>
  <si>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</si>
  <si>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</si>
  <si>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</si>
  <si>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</si>
  <si>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</si>
  <si>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</si>
  <si>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</si>
  <si>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</si>
  <si>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</si>
  <si>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</si>
  <si>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</si>
  <si>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</si>
  <si>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</si>
  <si>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</si>
  <si>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</si>
  <si>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</si>
  <si>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</si>
  <si>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</si>
  <si>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</si>
  <si>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</si>
  <si>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</si>
  <si>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</si>
  <si>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</si>
  <si>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</si>
  <si>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</si>
  <si>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</si>
  <si>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</si>
  <si>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</si>
  <si>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</si>
  <si>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</si>
  <si>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</si>
  <si>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</si>
  <si>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</si>
  <si>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</si>
  <si>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</si>
  <si>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</si>
  <si>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</si>
  <si>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</si>
  <si>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</si>
  <si>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</si>
  <si>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</si>
  <si>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</si>
  <si>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</si>
  <si>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</si>
  <si>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</si>
  <si>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</si>
  <si>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</si>
  <si>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</si>
  <si>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</si>
  <si>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</si>
  <si>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</si>
  <si>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</si>
  <si>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</si>
  <si>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</si>
  <si>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</si>
  <si>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</si>
  <si>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</si>
  <si>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</si>
  <si>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</si>
  <si>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</si>
  <si>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</si>
  <si>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</si>
  <si>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</si>
  <si>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</si>
  <si>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</si>
  <si>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</si>
  <si>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</si>
  <si>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</si>
  <si>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</si>
  <si>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</si>
  <si>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</si>
  <si>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</si>
  <si>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</si>
  <si>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</si>
  <si>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</si>
  <si>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</si>
  <si>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</si>
  <si>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</si>
  <si>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</si>
  <si>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</si>
  <si>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</si>
  <si>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</si>
  <si>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</si>
  <si>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</si>
  <si>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</si>
  <si>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</si>
  <si>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</si>
  <si>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</si>
  <si>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</si>
  <si>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</si>
  <si>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</si>
  <si>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</si>
  <si>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</si>
  <si>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</si>
  <si>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</si>
  <si>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</si>
  <si>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</si>
  <si>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</si>
  <si>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</si>
  <si>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</si>
  <si>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</si>
  <si>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</si>
  <si>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</si>
  <si>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</si>
  <si>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</si>
  <si>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</si>
  <si>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</si>
  <si>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</si>
  <si>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</si>
  <si>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</si>
  <si>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</si>
  <si>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</si>
  <si>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</si>
  <si>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</si>
  <si>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</si>
  <si>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</si>
  <si>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</si>
  <si>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</si>
  <si>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</si>
  <si>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</si>
  <si>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</si>
  <si>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</si>
  <si>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</si>
  <si>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</si>
  <si>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</si>
  <si>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</si>
  <si>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</si>
  <si>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</si>
  <si>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</si>
  <si>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</si>
  <si>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</si>
  <si>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</si>
  <si>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情况说明：我单位当年不安排“三公”经费。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</si>
  <si>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</si>
  <si>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</si>
  <si>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</si>
  <si>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</si>
  <si>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</si>
  <si>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</si>
  <si>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</si>
  <si>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</si>
  <si>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</si>
  <si>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</si>
  <si>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</si>
  <si>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</si>
  <si>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</si>
  <si>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</si>
  <si>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</si>
  <si>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</si>
  <si>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</si>
  <si>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</si>
  <si>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</si>
  <si>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</si>
  <si>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复印纸</t>
  </si>
  <si>
    <t>A090101</t>
  </si>
  <si>
    <t>箱</t>
  </si>
  <si>
    <t>210*297MM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</si>
  <si>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</si>
  <si>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</si>
  <si>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</si>
  <si>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互联网信息服务</t>
  </si>
  <si>
    <t>C0302</t>
  </si>
  <si>
    <t>兆</t>
  </si>
  <si>
    <t>联通网</t>
  </si>
  <si>
    <t>C08140199</t>
  </si>
  <si>
    <t>批</t>
  </si>
  <si>
    <t>A4/A3/四开/六开等</t>
  </si>
  <si>
    <t>日常维修</t>
  </si>
  <si>
    <t>B08</t>
  </si>
  <si>
    <t>卫生间漏水、水管、瓷砖等</t>
  </si>
  <si>
    <t>班级区域柜</t>
  </si>
  <si>
    <t>A060501</t>
  </si>
  <si>
    <t>木质</t>
  </si>
  <si>
    <t>安吉游戏材料柜</t>
  </si>
  <si>
    <t>A0605</t>
  </si>
  <si>
    <t>组</t>
  </si>
  <si>
    <t>柜架铝合金、隔板金属蜂窝板</t>
  </si>
  <si>
    <t>空调</t>
  </si>
  <si>
    <t>A0206180203</t>
  </si>
  <si>
    <t>台</t>
  </si>
  <si>
    <t>柜机76L</t>
  </si>
  <si>
    <t>油烟净化设备</t>
  </si>
  <si>
    <t>A060802</t>
  </si>
  <si>
    <t>套</t>
  </si>
  <si>
    <t>油烟净化器、光氧净化器、活性炭吸附箱、油烟风柜、烟道等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</si>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</sst>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#,##0_);[Red]\(#,##0\)"/>
    <numFmt numFmtId="178" formatCode=";;"/>
    <numFmt numFmtId="179" formatCode="#,##0_ "/>
    <numFmt numFmtId="180" formatCode="#,##0.0000"/>
  </numFmts>
  <fonts count="24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19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5" fillId="5" borderId="14" applyNumberFormat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3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/>
    <xf numFmtId="3" fontId="0" fillId="0" borderId="6" xfId="0" applyNumberFormat="1" applyBorder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/>
    <xf numFmtId="3" fontId="0" fillId="0" borderId="2" xfId="0" applyNumberFormat="1" applyBorder="1"/>
    <xf numFmtId="3" fontId="0" fillId="2" borderId="6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  <pageSetUpPr fitToPage="1"/>
  </sheetPr>
  <dimension ref="A1:P14"/>
  <sheetViews>
    <sheetView workbookViewId="0">
      <selection activeCell="R6" sqref="R6"/>
    </sheetView>
  </sheetViews>
  <sheetFormatPr defaultColWidth="15" defaultRowHeight="20.25" customHeight="1"/>
  <cols>
    <col min="1" max="1" width="21.6222222222222" style="187" customWidth="1"/>
    <col min="2" max="3" width="8.62222222222222" style="187" customWidth="1"/>
    <col min="4" max="4" width="9" style="187" customWidth="1"/>
    <col min="5" max="5" width="8.87777777777778" style="187" customWidth="1"/>
    <col min="6" max="6" width="11.1222222222222" style="187" customWidth="1"/>
    <col min="7" max="7" width="8.87777777777778" style="187" customWidth="1"/>
    <col min="8" max="9" width="9" style="187" customWidth="1"/>
    <col min="10" max="10" width="12.6222222222222" style="187" customWidth="1"/>
    <col min="11" max="11" width="8.12222222222222" style="187" customWidth="1"/>
    <col min="12" max="12" width="7.37777777777778" style="187" customWidth="1"/>
    <col min="13" max="13" width="7.62222222222222" style="187" customWidth="1"/>
    <col min="14" max="14" width="7.37777777777778" style="187" customWidth="1"/>
    <col min="15" max="15" width="7" style="187" customWidth="1"/>
    <col min="16" max="16" width="7.62222222222222" style="187" customWidth="1"/>
    <col min="17" max="16384" width="15" style="187"/>
  </cols>
  <sheetData>
    <row r="1" ht="39.75" customHeight="1" spans="1:16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="184" customFormat="1" ht="22.5" customHeight="1" spans="1:16">
      <c r="A2" s="189" t="s">
        <v>1</v>
      </c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208"/>
      <c r="M2" s="209" t="s">
        <v>2</v>
      </c>
      <c r="N2" s="210"/>
      <c r="O2" s="210"/>
      <c r="P2" s="210"/>
    </row>
    <row r="3" s="185" customFormat="1" ht="27.75" customHeight="1" spans="1:16">
      <c r="A3" s="192" t="s">
        <v>3</v>
      </c>
      <c r="B3" s="193" t="s">
        <v>4</v>
      </c>
      <c r="C3" s="193" t="s">
        <v>5</v>
      </c>
      <c r="D3" s="194" t="s">
        <v>6</v>
      </c>
      <c r="E3" s="195"/>
      <c r="F3" s="195"/>
      <c r="G3" s="195"/>
      <c r="H3" s="195"/>
      <c r="I3" s="211"/>
      <c r="J3" s="193" t="s">
        <v>7</v>
      </c>
      <c r="K3" s="212" t="s">
        <v>8</v>
      </c>
      <c r="L3" s="213"/>
      <c r="M3" s="193" t="s">
        <v>9</v>
      </c>
      <c r="N3" s="214" t="s">
        <v>10</v>
      </c>
      <c r="O3" s="193" t="s">
        <v>11</v>
      </c>
      <c r="P3" s="193" t="s">
        <v>12</v>
      </c>
    </row>
    <row r="4" s="185" customFormat="1" ht="27.75" customHeight="1" spans="1:16">
      <c r="A4" s="196"/>
      <c r="B4" s="196"/>
      <c r="C4" s="197"/>
      <c r="D4" s="193" t="s">
        <v>13</v>
      </c>
      <c r="E4" s="192" t="s">
        <v>14</v>
      </c>
      <c r="F4" s="198" t="s">
        <v>15</v>
      </c>
      <c r="G4" s="198"/>
      <c r="H4" s="198"/>
      <c r="I4" s="198"/>
      <c r="J4" s="197"/>
      <c r="K4" s="192" t="s">
        <v>16</v>
      </c>
      <c r="L4" s="192" t="s">
        <v>17</v>
      </c>
      <c r="M4" s="196"/>
      <c r="N4" s="214"/>
      <c r="O4" s="197"/>
      <c r="P4" s="197"/>
    </row>
    <row r="5" s="185" customFormat="1" ht="31.5" customHeight="1" spans="1:16">
      <c r="A5" s="199"/>
      <c r="B5" s="199"/>
      <c r="C5" s="200"/>
      <c r="D5" s="200"/>
      <c r="E5" s="199"/>
      <c r="F5" s="198" t="s">
        <v>13</v>
      </c>
      <c r="G5" s="198" t="s">
        <v>18</v>
      </c>
      <c r="H5" s="198" t="s">
        <v>19</v>
      </c>
      <c r="I5" s="214" t="s">
        <v>20</v>
      </c>
      <c r="J5" s="200"/>
      <c r="K5" s="199"/>
      <c r="L5" s="199"/>
      <c r="M5" s="199"/>
      <c r="N5" s="214"/>
      <c r="O5" s="200"/>
      <c r="P5" s="200"/>
    </row>
    <row r="6" s="186" customFormat="1" ht="30.75" customHeight="1" spans="1:16">
      <c r="A6" s="201" t="s">
        <v>21</v>
      </c>
      <c r="B6" s="202" t="s">
        <v>22</v>
      </c>
      <c r="C6" s="203">
        <f>SUM(D6)</f>
        <v>55</v>
      </c>
      <c r="D6" s="203">
        <f>SUM(E6:F6)</f>
        <v>55</v>
      </c>
      <c r="E6" s="204"/>
      <c r="F6" s="203">
        <f t="shared" ref="F6:F13" si="0">SUM(G6:I6)</f>
        <v>55</v>
      </c>
      <c r="G6" s="204">
        <v>55</v>
      </c>
      <c r="H6" s="204"/>
      <c r="I6" s="204"/>
      <c r="J6" s="215"/>
      <c r="K6" s="204"/>
      <c r="L6" s="204"/>
      <c r="M6" s="204"/>
      <c r="N6" s="204"/>
      <c r="O6" s="204"/>
      <c r="P6" s="204"/>
    </row>
    <row r="7" s="186" customFormat="1" ht="30.75" customHeight="1" spans="1:16">
      <c r="A7" s="205"/>
      <c r="B7" s="204"/>
      <c r="C7" s="203">
        <f t="shared" ref="C7:C13" si="1">SUM(D7,K7,L7,M7,N7)</f>
        <v>0</v>
      </c>
      <c r="D7" s="203">
        <f t="shared" ref="D7:D13" si="2">SUM(E7+F7)</f>
        <v>0</v>
      </c>
      <c r="E7" s="204"/>
      <c r="F7" s="203">
        <f t="shared" si="0"/>
        <v>0</v>
      </c>
      <c r="G7" s="204"/>
      <c r="H7" s="204"/>
      <c r="I7" s="204"/>
      <c r="J7" s="215">
        <f t="shared" ref="J6:J13" si="3">SUM(E7*3000+G7*3000)</f>
        <v>0</v>
      </c>
      <c r="K7" s="204"/>
      <c r="L7" s="204"/>
      <c r="M7" s="204"/>
      <c r="N7" s="204"/>
      <c r="O7" s="204"/>
      <c r="P7" s="204"/>
    </row>
    <row r="8" s="186" customFormat="1" ht="30.75" customHeight="1" spans="1:16">
      <c r="A8" s="205"/>
      <c r="B8" s="204"/>
      <c r="C8" s="203">
        <f t="shared" si="1"/>
        <v>0</v>
      </c>
      <c r="D8" s="203">
        <f t="shared" si="2"/>
        <v>0</v>
      </c>
      <c r="E8" s="204"/>
      <c r="F8" s="203">
        <f t="shared" si="0"/>
        <v>0</v>
      </c>
      <c r="G8" s="204"/>
      <c r="H8" s="204"/>
      <c r="I8" s="204"/>
      <c r="J8" s="215">
        <f t="shared" si="3"/>
        <v>0</v>
      </c>
      <c r="K8" s="204"/>
      <c r="L8" s="204"/>
      <c r="M8" s="204"/>
      <c r="N8" s="204"/>
      <c r="O8" s="204"/>
      <c r="P8" s="204"/>
    </row>
    <row r="9" s="186" customFormat="1" ht="30.75" customHeight="1" spans="1:16">
      <c r="A9" s="205"/>
      <c r="B9" s="204"/>
      <c r="C9" s="203">
        <f t="shared" si="1"/>
        <v>0</v>
      </c>
      <c r="D9" s="203">
        <f t="shared" si="2"/>
        <v>0</v>
      </c>
      <c r="E9" s="204"/>
      <c r="F9" s="203">
        <f t="shared" si="0"/>
        <v>0</v>
      </c>
      <c r="G9" s="204"/>
      <c r="H9" s="204"/>
      <c r="I9" s="204"/>
      <c r="J9" s="215">
        <f t="shared" si="3"/>
        <v>0</v>
      </c>
      <c r="K9" s="204"/>
      <c r="L9" s="204"/>
      <c r="M9" s="204"/>
      <c r="N9" s="204"/>
      <c r="O9" s="204"/>
      <c r="P9" s="204"/>
    </row>
    <row r="10" s="186" customFormat="1" ht="30.75" customHeight="1" spans="1:16">
      <c r="A10" s="205"/>
      <c r="B10" s="204"/>
      <c r="C10" s="203">
        <f t="shared" si="1"/>
        <v>0</v>
      </c>
      <c r="D10" s="203">
        <f t="shared" si="2"/>
        <v>0</v>
      </c>
      <c r="E10" s="204"/>
      <c r="F10" s="203">
        <f t="shared" si="0"/>
        <v>0</v>
      </c>
      <c r="G10" s="204"/>
      <c r="H10" s="204"/>
      <c r="I10" s="204"/>
      <c r="J10" s="215">
        <f t="shared" si="3"/>
        <v>0</v>
      </c>
      <c r="K10" s="204"/>
      <c r="L10" s="204"/>
      <c r="M10" s="204"/>
      <c r="N10" s="204"/>
      <c r="O10" s="204"/>
      <c r="P10" s="204"/>
    </row>
    <row r="11" s="186" customFormat="1" ht="30.75" customHeight="1" spans="1:16">
      <c r="A11" s="205"/>
      <c r="B11" s="204"/>
      <c r="C11" s="203">
        <f t="shared" si="1"/>
        <v>0</v>
      </c>
      <c r="D11" s="203">
        <f t="shared" si="2"/>
        <v>0</v>
      </c>
      <c r="E11" s="204"/>
      <c r="F11" s="203">
        <f t="shared" si="0"/>
        <v>0</v>
      </c>
      <c r="G11" s="204"/>
      <c r="H11" s="204"/>
      <c r="I11" s="204"/>
      <c r="J11" s="215">
        <f t="shared" si="3"/>
        <v>0</v>
      </c>
      <c r="K11" s="204"/>
      <c r="L11" s="204"/>
      <c r="M11" s="204"/>
      <c r="N11" s="204"/>
      <c r="O11" s="204"/>
      <c r="P11" s="204"/>
    </row>
    <row r="12" ht="30.75" customHeight="1" spans="1:16">
      <c r="A12" s="205"/>
      <c r="B12" s="204"/>
      <c r="C12" s="203">
        <f t="shared" si="1"/>
        <v>0</v>
      </c>
      <c r="D12" s="203">
        <f t="shared" si="2"/>
        <v>0</v>
      </c>
      <c r="E12" s="204"/>
      <c r="F12" s="203">
        <f t="shared" si="0"/>
        <v>0</v>
      </c>
      <c r="G12" s="204"/>
      <c r="H12" s="204"/>
      <c r="I12" s="204"/>
      <c r="J12" s="215">
        <f t="shared" si="3"/>
        <v>0</v>
      </c>
      <c r="K12" s="204"/>
      <c r="L12" s="204"/>
      <c r="M12" s="204"/>
      <c r="N12" s="204"/>
      <c r="O12" s="204"/>
      <c r="P12" s="204"/>
    </row>
    <row r="13" ht="30.75" customHeight="1" spans="1:16">
      <c r="A13" s="205"/>
      <c r="B13" s="204"/>
      <c r="C13" s="203">
        <f t="shared" si="1"/>
        <v>0</v>
      </c>
      <c r="D13" s="203">
        <f t="shared" si="2"/>
        <v>0</v>
      </c>
      <c r="E13" s="204"/>
      <c r="F13" s="203">
        <f t="shared" si="0"/>
        <v>0</v>
      </c>
      <c r="G13" s="204"/>
      <c r="H13" s="204"/>
      <c r="I13" s="204"/>
      <c r="J13" s="215">
        <f t="shared" si="3"/>
        <v>0</v>
      </c>
      <c r="K13" s="204"/>
      <c r="L13" s="204"/>
      <c r="M13" s="204"/>
      <c r="N13" s="204"/>
      <c r="O13" s="204"/>
      <c r="P13" s="204"/>
    </row>
    <row r="14" ht="33" customHeight="1" spans="1:16">
      <c r="A14" s="206" t="s">
        <v>23</v>
      </c>
      <c r="B14" s="207"/>
      <c r="C14" s="203">
        <f>SUM(C6:C13)</f>
        <v>55</v>
      </c>
      <c r="D14" s="203">
        <f t="shared" ref="D14:P14" si="4">SUM(D6:D13)</f>
        <v>55</v>
      </c>
      <c r="E14" s="203">
        <f t="shared" si="4"/>
        <v>0</v>
      </c>
      <c r="F14" s="203">
        <f t="shared" si="4"/>
        <v>55</v>
      </c>
      <c r="G14" s="203">
        <f t="shared" si="4"/>
        <v>55</v>
      </c>
      <c r="H14" s="203">
        <f t="shared" si="4"/>
        <v>0</v>
      </c>
      <c r="I14" s="203">
        <f t="shared" si="4"/>
        <v>0</v>
      </c>
      <c r="J14" s="203">
        <f t="shared" si="4"/>
        <v>0</v>
      </c>
      <c r="K14" s="203">
        <f t="shared" si="4"/>
        <v>0</v>
      </c>
      <c r="L14" s="203">
        <f t="shared" si="4"/>
        <v>0</v>
      </c>
      <c r="M14" s="203">
        <f t="shared" si="4"/>
        <v>0</v>
      </c>
      <c r="N14" s="203">
        <f t="shared" si="4"/>
        <v>0</v>
      </c>
      <c r="O14" s="203"/>
      <c r="P14" s="203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1.0625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6" customHeight="1" spans="1:4">
      <c r="A1" s="49" t="s">
        <v>237</v>
      </c>
      <c r="B1" s="49"/>
      <c r="C1" s="49"/>
      <c r="D1" s="49"/>
    </row>
    <row r="2" ht="27" customHeight="1" spans="1:4">
      <c r="A2" s="69" t="str">
        <f>(部门基本情况表!A2)</f>
        <v>编报单位：万荣县示范幼儿园</v>
      </c>
      <c r="B2" s="69"/>
      <c r="C2" s="74"/>
      <c r="D2" s="38" t="s">
        <v>25</v>
      </c>
    </row>
    <row r="3" ht="34.5" customHeight="1" spans="1:4">
      <c r="A3" s="10" t="s">
        <v>238</v>
      </c>
      <c r="B3" s="71"/>
      <c r="C3" s="75" t="s">
        <v>104</v>
      </c>
      <c r="D3" s="72" t="s">
        <v>239</v>
      </c>
    </row>
    <row r="4" ht="34.5" customHeight="1" spans="1:4">
      <c r="A4" s="76" t="s">
        <v>240</v>
      </c>
      <c r="B4" s="77" t="s">
        <v>241</v>
      </c>
      <c r="C4" s="72"/>
      <c r="D4" s="72"/>
    </row>
    <row r="5" ht="31.5" customHeight="1" spans="1:4">
      <c r="A5" s="76"/>
      <c r="B5" s="78" t="s">
        <v>242</v>
      </c>
      <c r="C5" s="47">
        <f>SUM(C6:C21)</f>
        <v>0</v>
      </c>
      <c r="D5" s="79"/>
    </row>
    <row r="6" ht="31.5" customHeight="1" spans="1:4">
      <c r="A6" s="80"/>
      <c r="B6" s="81"/>
      <c r="C6" s="47"/>
      <c r="D6" s="79"/>
    </row>
    <row r="7" ht="31.5" customHeight="1" spans="1:4">
      <c r="A7" s="80"/>
      <c r="B7" s="81"/>
      <c r="C7" s="47"/>
      <c r="D7" s="79"/>
    </row>
    <row r="8" ht="31.5" customHeight="1" spans="1:4">
      <c r="A8" s="80"/>
      <c r="B8" s="81"/>
      <c r="C8" s="47"/>
      <c r="D8" s="79"/>
    </row>
    <row r="9" ht="31.5" customHeight="1" spans="1:4">
      <c r="A9" s="80"/>
      <c r="B9" s="81"/>
      <c r="C9" s="47"/>
      <c r="D9" s="79"/>
    </row>
    <row r="10" ht="31.5" customHeight="1" spans="1:4">
      <c r="A10" s="80"/>
      <c r="B10" s="81"/>
      <c r="C10" s="47"/>
      <c r="D10" s="79"/>
    </row>
    <row r="11" ht="31.5" customHeight="1" spans="1:4">
      <c r="A11" s="80"/>
      <c r="B11" s="81"/>
      <c r="C11" s="47"/>
      <c r="D11" s="79"/>
    </row>
    <row r="12" ht="31.5" customHeight="1" spans="1:4">
      <c r="A12" s="80"/>
      <c r="B12" s="81"/>
      <c r="C12" s="47"/>
      <c r="D12" s="79"/>
    </row>
    <row r="13" ht="31.5" customHeight="1" spans="1:4">
      <c r="A13" s="80"/>
      <c r="B13" s="81"/>
      <c r="C13" s="47"/>
      <c r="D13" s="79"/>
    </row>
    <row r="14" ht="31.5" customHeight="1" spans="1:4">
      <c r="A14" s="80"/>
      <c r="B14" s="81"/>
      <c r="C14" s="47"/>
      <c r="D14" s="79"/>
    </row>
    <row r="15" ht="31.5" customHeight="1" spans="1:4">
      <c r="A15" s="80"/>
      <c r="B15" s="81"/>
      <c r="C15" s="47"/>
      <c r="D15" s="79"/>
    </row>
    <row r="16" ht="31.5" customHeight="1" spans="1:4">
      <c r="A16" s="80"/>
      <c r="B16" s="81"/>
      <c r="C16" s="47"/>
      <c r="D16" s="79"/>
    </row>
    <row r="17" ht="31.5" customHeight="1" spans="1:4">
      <c r="A17" s="80"/>
      <c r="B17" s="81"/>
      <c r="C17" s="47"/>
      <c r="D17" s="79"/>
    </row>
    <row r="18" ht="31.5" customHeight="1" spans="1:4">
      <c r="A18" s="80"/>
      <c r="B18" s="81"/>
      <c r="C18" s="47"/>
      <c r="D18" s="79"/>
    </row>
    <row r="19" ht="31.5" customHeight="1" spans="1:4">
      <c r="A19" s="80"/>
      <c r="B19" s="82"/>
      <c r="C19" s="47"/>
      <c r="D19" s="79"/>
    </row>
    <row r="20" ht="31.5" customHeight="1" spans="1:4">
      <c r="A20" s="80"/>
      <c r="B20" s="82"/>
      <c r="C20" s="47"/>
      <c r="D20" s="79"/>
    </row>
    <row r="21" ht="31.5" customHeight="1" spans="1:4">
      <c r="A21" s="83"/>
      <c r="B21" s="84"/>
      <c r="C21" s="47"/>
      <c r="D21" s="79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2:3">
      <c r="B28" s="48"/>
      <c r="C28" s="48"/>
    </row>
    <row r="29" customHeight="1" spans="2:2">
      <c r="B29" s="4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.5" customWidth="1"/>
    <col min="4" max="4" width="14.8777777777778" customWidth="1"/>
    <col min="5" max="5" width="13.8777777777778" customWidth="1"/>
  </cols>
  <sheetData>
    <row r="1" ht="38.25" customHeight="1" spans="1:5">
      <c r="A1" s="49" t="s">
        <v>243</v>
      </c>
      <c r="B1" s="49"/>
      <c r="C1" s="49"/>
      <c r="D1" s="49"/>
      <c r="E1" s="49"/>
    </row>
    <row r="2" ht="24.75" customHeight="1" spans="1:5">
      <c r="A2" s="69" t="str">
        <f>(部门基本情况表!A2)</f>
        <v>编报单位：万荣县示范幼儿园</v>
      </c>
      <c r="B2" s="69"/>
      <c r="E2" s="70" t="s">
        <v>25</v>
      </c>
    </row>
    <row r="3" ht="35.25" customHeight="1" spans="1:5">
      <c r="A3" s="10" t="s">
        <v>244</v>
      </c>
      <c r="B3" s="71"/>
      <c r="C3" s="72" t="s">
        <v>79</v>
      </c>
      <c r="D3" s="72" t="s">
        <v>80</v>
      </c>
      <c r="E3" s="72" t="s">
        <v>81</v>
      </c>
    </row>
    <row r="4" ht="34.5" customHeight="1" spans="1:5">
      <c r="A4" s="16" t="s">
        <v>72</v>
      </c>
      <c r="B4" s="53" t="s">
        <v>241</v>
      </c>
      <c r="C4" s="72"/>
      <c r="D4" s="72"/>
      <c r="E4" s="72"/>
    </row>
    <row r="5" ht="31.5" customHeight="1" spans="1:5">
      <c r="A5" s="16"/>
      <c r="B5" s="53" t="s">
        <v>242</v>
      </c>
      <c r="C5" s="47">
        <f>SUM(D5:E5)</f>
        <v>0</v>
      </c>
      <c r="D5" s="47">
        <f>SUM(D6:D21)</f>
        <v>0</v>
      </c>
      <c r="E5" s="47">
        <f>SUM(E6:E21)</f>
        <v>0</v>
      </c>
    </row>
    <row r="6" ht="31.5" customHeight="1" spans="1:5">
      <c r="A6" s="17"/>
      <c r="B6" s="73"/>
      <c r="C6" s="47">
        <f t="shared" ref="C6:C22" si="0">SUM(D6:E6)</f>
        <v>0</v>
      </c>
      <c r="D6" s="47"/>
      <c r="E6" s="47"/>
    </row>
    <row r="7" ht="31.5" customHeight="1" spans="1:5">
      <c r="A7" s="17"/>
      <c r="B7" s="73"/>
      <c r="C7" s="47">
        <f t="shared" si="0"/>
        <v>0</v>
      </c>
      <c r="D7" s="47"/>
      <c r="E7" s="47"/>
    </row>
    <row r="8" ht="31.5" customHeight="1" spans="1:5">
      <c r="A8" s="17"/>
      <c r="B8" s="73"/>
      <c r="C8" s="47">
        <f t="shared" si="0"/>
        <v>0</v>
      </c>
      <c r="D8" s="47"/>
      <c r="E8" s="47"/>
    </row>
    <row r="9" ht="31.5" customHeight="1" spans="1:5">
      <c r="A9" s="17"/>
      <c r="B9" s="73"/>
      <c r="C9" s="47">
        <f t="shared" si="0"/>
        <v>0</v>
      </c>
      <c r="D9" s="47"/>
      <c r="E9" s="47"/>
    </row>
    <row r="10" ht="31.5" customHeight="1" spans="1:5">
      <c r="A10" s="17"/>
      <c r="B10" s="73"/>
      <c r="C10" s="47">
        <f t="shared" si="0"/>
        <v>0</v>
      </c>
      <c r="D10" s="47"/>
      <c r="E10" s="47"/>
    </row>
    <row r="11" ht="31.5" customHeight="1" spans="1:5">
      <c r="A11" s="17"/>
      <c r="B11" s="73"/>
      <c r="C11" s="47">
        <f t="shared" si="0"/>
        <v>0</v>
      </c>
      <c r="D11" s="47"/>
      <c r="E11" s="47"/>
    </row>
    <row r="12" ht="31.5" customHeight="1" spans="1:5">
      <c r="A12" s="17"/>
      <c r="B12" s="73"/>
      <c r="C12" s="47">
        <f t="shared" si="0"/>
        <v>0</v>
      </c>
      <c r="D12" s="47"/>
      <c r="E12" s="47"/>
    </row>
    <row r="13" ht="31.5" customHeight="1" spans="1:5">
      <c r="A13" s="17"/>
      <c r="B13" s="73"/>
      <c r="C13" s="47">
        <f t="shared" si="0"/>
        <v>0</v>
      </c>
      <c r="D13" s="47"/>
      <c r="E13" s="47"/>
    </row>
    <row r="14" ht="31.5" customHeight="1" spans="1:5">
      <c r="A14" s="17"/>
      <c r="B14" s="73"/>
      <c r="C14" s="47">
        <f t="shared" si="0"/>
        <v>0</v>
      </c>
      <c r="D14" s="47"/>
      <c r="E14" s="47"/>
    </row>
    <row r="15" ht="31.5" customHeight="1" spans="1:5">
      <c r="A15" s="17"/>
      <c r="B15" s="73"/>
      <c r="C15" s="47">
        <f t="shared" si="0"/>
        <v>0</v>
      </c>
      <c r="D15" s="47"/>
      <c r="E15" s="47"/>
    </row>
    <row r="16" ht="31.5" customHeight="1" spans="1:5">
      <c r="A16" s="17"/>
      <c r="B16" s="73"/>
      <c r="C16" s="47">
        <f t="shared" si="0"/>
        <v>0</v>
      </c>
      <c r="D16" s="47"/>
      <c r="E16" s="47"/>
    </row>
    <row r="17" ht="31.5" customHeight="1" spans="1:5">
      <c r="A17" s="17"/>
      <c r="B17" s="73"/>
      <c r="C17" s="47">
        <f t="shared" si="0"/>
        <v>0</v>
      </c>
      <c r="D17" s="47"/>
      <c r="E17" s="47"/>
    </row>
    <row r="18" ht="31.5" customHeight="1" spans="1:5">
      <c r="A18" s="17"/>
      <c r="B18" s="58"/>
      <c r="C18" s="47">
        <f t="shared" si="0"/>
        <v>0</v>
      </c>
      <c r="D18" s="47"/>
      <c r="E18" s="47"/>
    </row>
    <row r="19" ht="31.5" customHeight="1" spans="1:5">
      <c r="A19" s="17"/>
      <c r="B19" s="58"/>
      <c r="C19" s="47">
        <f t="shared" si="0"/>
        <v>0</v>
      </c>
      <c r="D19" s="47"/>
      <c r="E19" s="47"/>
    </row>
    <row r="20" ht="31.5" customHeight="1" spans="1:5">
      <c r="A20" s="17"/>
      <c r="B20" s="58"/>
      <c r="C20" s="47">
        <f t="shared" si="0"/>
        <v>0</v>
      </c>
      <c r="D20" s="47"/>
      <c r="E20" s="47"/>
    </row>
    <row r="21" ht="31.5" customHeight="1" spans="1:5">
      <c r="A21" s="17"/>
      <c r="B21" s="58"/>
      <c r="C21" s="47">
        <f t="shared" si="0"/>
        <v>0</v>
      </c>
      <c r="D21" s="47"/>
      <c r="E21" s="47"/>
    </row>
    <row r="22" customHeight="1" spans="1:5">
      <c r="A22" s="48"/>
      <c r="B22" s="48"/>
      <c r="C22" s="48"/>
      <c r="D22" s="48"/>
      <c r="E22" s="48"/>
    </row>
    <row r="23" customHeight="1" spans="1:5">
      <c r="A23" s="48"/>
      <c r="B23" s="48"/>
      <c r="C23" s="48"/>
      <c r="D23" s="48"/>
      <c r="E23" s="48"/>
    </row>
    <row r="24" customHeight="1" spans="2:5">
      <c r="B24" s="48"/>
      <c r="C24" s="48"/>
      <c r="D24" s="48"/>
      <c r="E24" s="48"/>
    </row>
    <row r="25" customHeight="1" spans="2:5">
      <c r="B25" s="48"/>
      <c r="C25" s="48"/>
      <c r="D25" s="48"/>
      <c r="E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3:3">
      <c r="C28" s="48"/>
    </row>
    <row r="29" customHeight="1" spans="3:3">
      <c r="C29" s="4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opLeftCell="A16" workbookViewId="0">
      <selection activeCell="A12" sqref="A12:H12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5" customWidth="1"/>
  </cols>
  <sheetData>
    <row r="1" ht="36" customHeight="1" spans="1:8">
      <c r="A1" s="49" t="s">
        <v>245</v>
      </c>
      <c r="B1" s="49"/>
      <c r="C1" s="49"/>
      <c r="D1" s="49"/>
      <c r="E1" s="49"/>
      <c r="F1" s="49"/>
      <c r="G1" s="49"/>
      <c r="H1" s="49"/>
    </row>
    <row r="2" ht="24.75" customHeight="1" spans="1:8">
      <c r="A2" s="37" t="str">
        <f>(部门基本情况表!A2)</f>
        <v>编报单位：万荣县示范幼儿园</v>
      </c>
      <c r="B2" s="37"/>
      <c r="C2" s="50"/>
      <c r="D2" s="38"/>
      <c r="E2" s="38"/>
      <c r="F2" s="38"/>
      <c r="G2" s="38"/>
      <c r="H2" s="38" t="s">
        <v>25</v>
      </c>
    </row>
    <row r="3" ht="24.75" customHeight="1" spans="1:8">
      <c r="A3" s="39" t="s">
        <v>246</v>
      </c>
      <c r="B3" s="51" t="s">
        <v>247</v>
      </c>
      <c r="C3" s="52"/>
      <c r="D3" s="52"/>
      <c r="E3" s="52"/>
      <c r="F3" s="52"/>
      <c r="G3" s="52"/>
      <c r="H3" s="53" t="s">
        <v>248</v>
      </c>
    </row>
    <row r="4" ht="24.75" customHeight="1" spans="1:8">
      <c r="A4" s="54"/>
      <c r="B4" s="55" t="s">
        <v>249</v>
      </c>
      <c r="C4" s="56"/>
      <c r="D4" s="51" t="s">
        <v>80</v>
      </c>
      <c r="E4" s="56"/>
      <c r="F4" s="51" t="s">
        <v>81</v>
      </c>
      <c r="G4" s="52"/>
      <c r="H4" s="40"/>
    </row>
    <row r="5" ht="33.75" customHeight="1" spans="1:8">
      <c r="A5" s="57"/>
      <c r="B5" s="58" t="s">
        <v>23</v>
      </c>
      <c r="C5" s="58" t="s">
        <v>250</v>
      </c>
      <c r="D5" s="58" t="s">
        <v>251</v>
      </c>
      <c r="E5" s="58" t="s">
        <v>250</v>
      </c>
      <c r="F5" s="58" t="s">
        <v>251</v>
      </c>
      <c r="G5" s="59" t="s">
        <v>250</v>
      </c>
      <c r="H5" s="40"/>
    </row>
    <row r="6" ht="39" customHeight="1" spans="1:10">
      <c r="A6" s="53" t="s">
        <v>252</v>
      </c>
      <c r="B6" s="60">
        <f t="shared" ref="B6:G6" si="0">SUM(B7,B8,B11)</f>
        <v>0</v>
      </c>
      <c r="C6" s="60">
        <f t="shared" si="0"/>
        <v>0</v>
      </c>
      <c r="D6" s="60">
        <f t="shared" si="0"/>
        <v>0</v>
      </c>
      <c r="E6" s="60">
        <f t="shared" si="0"/>
        <v>0</v>
      </c>
      <c r="F6" s="60">
        <f t="shared" si="0"/>
        <v>0</v>
      </c>
      <c r="G6" s="60">
        <f t="shared" si="0"/>
        <v>0</v>
      </c>
      <c r="H6" s="43"/>
      <c r="I6" s="48"/>
      <c r="J6" s="48"/>
    </row>
    <row r="7" ht="39" customHeight="1" spans="1:12">
      <c r="A7" s="61" t="s">
        <v>253</v>
      </c>
      <c r="B7" s="60">
        <f>SUM(D7+F7)</f>
        <v>0</v>
      </c>
      <c r="C7" s="60">
        <f>SUM(E7+G7)</f>
        <v>0</v>
      </c>
      <c r="D7" s="47"/>
      <c r="E7" s="47"/>
      <c r="F7" s="47"/>
      <c r="G7" s="47"/>
      <c r="H7" s="43"/>
      <c r="K7" s="48"/>
      <c r="L7" s="48"/>
    </row>
    <row r="8" ht="39" customHeight="1" spans="1:11">
      <c r="A8" s="61" t="s">
        <v>254</v>
      </c>
      <c r="B8" s="60">
        <f>SUM(D8+F8)</f>
        <v>0</v>
      </c>
      <c r="C8" s="60">
        <f>SUM(C9:C10)</f>
        <v>0</v>
      </c>
      <c r="D8" s="60"/>
      <c r="E8" s="60">
        <f>SUM(E9:E10)</f>
        <v>0</v>
      </c>
      <c r="F8" s="60"/>
      <c r="G8" s="60">
        <f>SUM(G9:G10)</f>
        <v>0</v>
      </c>
      <c r="H8" s="43"/>
      <c r="I8" s="48"/>
      <c r="J8" s="48"/>
      <c r="K8" s="48"/>
    </row>
    <row r="9" ht="39" customHeight="1" spans="1:12">
      <c r="A9" s="62" t="s">
        <v>255</v>
      </c>
      <c r="B9" s="60">
        <f>SUM(D9+F9)</f>
        <v>0</v>
      </c>
      <c r="C9" s="60">
        <f>SUM(E9+G9)</f>
        <v>0</v>
      </c>
      <c r="D9" s="47"/>
      <c r="E9" s="47"/>
      <c r="F9" s="47"/>
      <c r="G9" s="47"/>
      <c r="H9" s="43"/>
      <c r="I9" s="48"/>
      <c r="J9" s="48"/>
      <c r="L9" s="48"/>
    </row>
    <row r="10" ht="39" customHeight="1" spans="1:12">
      <c r="A10" s="62" t="s">
        <v>256</v>
      </c>
      <c r="B10" s="60">
        <f>SUM(D10+F10)</f>
        <v>0</v>
      </c>
      <c r="C10" s="60">
        <f>SUM(E10+G10)</f>
        <v>0</v>
      </c>
      <c r="D10" s="47"/>
      <c r="E10" s="47">
        <f>SUM('一般公共预算财政拨款基本及项目经济分类总表（八）'!AN6)</f>
        <v>0</v>
      </c>
      <c r="F10" s="47"/>
      <c r="G10" s="47">
        <f>SUM('一般公共预算财政拨款基本及项目经济分类总表（八）'!AN5-'一般公共预算财政拨款基本及项目经济分类总表（八）'!AN6)</f>
        <v>0</v>
      </c>
      <c r="H10" s="43"/>
      <c r="I10" s="48"/>
      <c r="J10" s="48"/>
      <c r="K10" s="48"/>
      <c r="L10" s="48"/>
    </row>
    <row r="11" ht="39" customHeight="1" spans="1:12">
      <c r="A11" s="63" t="s">
        <v>166</v>
      </c>
      <c r="B11" s="60">
        <f>SUM(D11+F11)</f>
        <v>0</v>
      </c>
      <c r="C11" s="60">
        <f>SUM(E11+G11)</f>
        <v>0</v>
      </c>
      <c r="D11" s="47"/>
      <c r="E11" s="47">
        <f>SUM('一般公共预算财政拨款基本及项目经济分类总表（八）'!AM6)</f>
        <v>0</v>
      </c>
      <c r="F11" s="47"/>
      <c r="G11" s="47">
        <f>SUM('一般公共预算财政拨款基本及项目经济分类总表（八）'!AM5-'一般公共预算财政拨款基本及项目经济分类总表（八）'!AM6)</f>
        <v>0</v>
      </c>
      <c r="H11" s="43"/>
      <c r="I11" s="48"/>
      <c r="J11" s="48"/>
      <c r="K11" s="48"/>
      <c r="L11" s="48"/>
    </row>
    <row r="12" ht="257" customHeight="1" spans="1:10">
      <c r="A12" s="64" t="s">
        <v>257</v>
      </c>
      <c r="B12" s="65"/>
      <c r="C12" s="65"/>
      <c r="D12" s="65"/>
      <c r="E12" s="65"/>
      <c r="F12" s="65"/>
      <c r="G12" s="65"/>
      <c r="H12" s="66"/>
      <c r="I12" s="48"/>
      <c r="J12" s="48"/>
    </row>
    <row r="13" ht="32.25" customHeight="1" spans="1:11">
      <c r="A13" s="67" t="s">
        <v>258</v>
      </c>
      <c r="B13" s="68"/>
      <c r="C13" s="68"/>
      <c r="D13" s="68"/>
      <c r="E13" s="68"/>
      <c r="F13" s="68"/>
      <c r="G13" s="68"/>
      <c r="H13" s="68"/>
      <c r="K13" s="4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E6" sqref="E6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5.5" customWidth="1"/>
  </cols>
  <sheetData>
    <row r="1" ht="36" customHeight="1" spans="1:3">
      <c r="A1" s="36" t="s">
        <v>259</v>
      </c>
      <c r="B1" s="36"/>
      <c r="C1" s="36"/>
    </row>
    <row r="2" ht="27" customHeight="1" spans="1:3">
      <c r="A2" s="37" t="str">
        <f>(部门基本情况表!A2)</f>
        <v>编报单位：万荣县示范幼儿园</v>
      </c>
      <c r="B2" s="37"/>
      <c r="C2" s="38" t="s">
        <v>25</v>
      </c>
    </row>
    <row r="3" ht="41.25" customHeight="1" spans="1:3">
      <c r="A3" s="39" t="s">
        <v>260</v>
      </c>
      <c r="B3" s="40" t="s">
        <v>104</v>
      </c>
      <c r="C3" s="40" t="s">
        <v>248</v>
      </c>
    </row>
    <row r="4" ht="31.5" customHeight="1" spans="1:3">
      <c r="A4" s="41" t="s">
        <v>99</v>
      </c>
      <c r="B4" s="42">
        <f>SUM(B5:B21)</f>
        <v>13022.8</v>
      </c>
      <c r="C4" s="43"/>
    </row>
    <row r="5" ht="31.5" customHeight="1" spans="1:3">
      <c r="A5" s="44"/>
      <c r="B5" s="42">
        <f>SUM('一般公共预算财政拨款基本支出经济分类表（七）'!D5)</f>
        <v>13022.8</v>
      </c>
      <c r="C5" s="45" t="s">
        <v>261</v>
      </c>
    </row>
    <row r="6" ht="31.5" customHeight="1" spans="1:3">
      <c r="A6" s="46"/>
      <c r="B6" s="47"/>
      <c r="C6" s="43"/>
    </row>
    <row r="7" ht="31.5" customHeight="1" spans="1:3">
      <c r="A7" s="46"/>
      <c r="B7" s="47"/>
      <c r="C7" s="43"/>
    </row>
    <row r="8" ht="31.5" customHeight="1" spans="1:3">
      <c r="A8" s="46"/>
      <c r="B8" s="47"/>
      <c r="C8" s="43"/>
    </row>
    <row r="9" ht="31.5" customHeight="1" spans="1:3">
      <c r="A9" s="46"/>
      <c r="B9" s="47"/>
      <c r="C9" s="43"/>
    </row>
    <row r="10" ht="31.5" customHeight="1" spans="1:3">
      <c r="A10" s="46"/>
      <c r="B10" s="47"/>
      <c r="C10" s="43"/>
    </row>
    <row r="11" ht="31.5" customHeight="1" spans="1:3">
      <c r="A11" s="46"/>
      <c r="B11" s="47"/>
      <c r="C11" s="43"/>
    </row>
    <row r="12" ht="31.5" customHeight="1" spans="1:3">
      <c r="A12" s="46"/>
      <c r="B12" s="47"/>
      <c r="C12" s="43"/>
    </row>
    <row r="13" ht="31.5" customHeight="1" spans="1:3">
      <c r="A13" s="46"/>
      <c r="B13" s="47"/>
      <c r="C13" s="43"/>
    </row>
    <row r="14" ht="31.5" customHeight="1" spans="1:3">
      <c r="A14" s="46"/>
      <c r="B14" s="47"/>
      <c r="C14" s="43"/>
    </row>
    <row r="15" ht="31.5" customHeight="1" spans="1:3">
      <c r="A15" s="41"/>
      <c r="B15" s="47"/>
      <c r="C15" s="43"/>
    </row>
    <row r="16" ht="31.5" customHeight="1" spans="1:3">
      <c r="A16" s="41"/>
      <c r="B16" s="47"/>
      <c r="C16" s="43"/>
    </row>
    <row r="17" ht="31.5" customHeight="1" spans="1:3">
      <c r="A17" s="41"/>
      <c r="B17" s="47"/>
      <c r="C17" s="43"/>
    </row>
    <row r="18" ht="31.5" customHeight="1" spans="1:3">
      <c r="A18" s="41"/>
      <c r="B18" s="47"/>
      <c r="C18" s="43"/>
    </row>
    <row r="19" ht="31.5" customHeight="1" spans="1:3">
      <c r="A19" s="41"/>
      <c r="B19" s="47"/>
      <c r="C19" s="43"/>
    </row>
    <row r="20" ht="31.5" customHeight="1" spans="1:3">
      <c r="A20" s="41"/>
      <c r="B20" s="47"/>
      <c r="C20" s="43"/>
    </row>
    <row r="21" ht="31.5" customHeight="1" spans="1:3">
      <c r="A21" s="41"/>
      <c r="B21" s="47"/>
      <c r="C21" s="43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23"/>
  <sheetViews>
    <sheetView workbookViewId="0">
      <selection activeCell="Q16" sqref="Q16"/>
    </sheetView>
  </sheetViews>
  <sheetFormatPr defaultColWidth="12" defaultRowHeight="22.5" customHeight="1"/>
  <cols>
    <col min="1" max="1" width="5.5" style="3" customWidth="1"/>
    <col min="2" max="2" width="14.5" style="2" customWidth="1"/>
    <col min="3" max="3" width="12.1222222222222" style="2" customWidth="1"/>
    <col min="4" max="4" width="6" style="2" customWidth="1"/>
    <col min="5" max="5" width="7.62222222222222" style="2" customWidth="1"/>
    <col min="6" max="6" width="25.3777777777778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2.1222222222222" style="4" customWidth="1"/>
    <col min="14" max="14" width="5.5" style="4" customWidth="1"/>
    <col min="15" max="15" width="8" style="2" customWidth="1"/>
    <col min="16" max="16384" width="12" style="3"/>
  </cols>
  <sheetData>
    <row r="1" ht="28.5" customHeight="1" spans="1:15">
      <c r="A1" s="5" t="s">
        <v>262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tr">
        <f>(部门基本情况表!A2)</f>
        <v>编报单位：万荣县示范幼儿园</v>
      </c>
      <c r="B2" s="6"/>
      <c r="C2" s="6"/>
      <c r="D2" s="6"/>
      <c r="E2" s="6"/>
      <c r="F2" s="6"/>
      <c r="G2" s="7"/>
      <c r="H2" s="7"/>
      <c r="I2" s="7"/>
      <c r="J2" s="7"/>
      <c r="K2" s="7"/>
      <c r="L2" s="26" t="s">
        <v>263</v>
      </c>
      <c r="M2" s="26"/>
      <c r="N2" s="26"/>
      <c r="O2" s="27"/>
    </row>
    <row r="3" s="1" customFormat="1" ht="24" customHeight="1" spans="1:15">
      <c r="A3" s="8" t="s">
        <v>264</v>
      </c>
      <c r="B3" s="9" t="s">
        <v>265</v>
      </c>
      <c r="C3" s="9" t="s">
        <v>266</v>
      </c>
      <c r="D3" s="9" t="s">
        <v>267</v>
      </c>
      <c r="E3" s="9" t="s">
        <v>268</v>
      </c>
      <c r="F3" s="9" t="s">
        <v>269</v>
      </c>
      <c r="G3" s="10" t="s">
        <v>270</v>
      </c>
      <c r="H3" s="11"/>
      <c r="I3" s="11"/>
      <c r="J3" s="11"/>
      <c r="K3" s="11"/>
      <c r="L3" s="28"/>
      <c r="M3" s="29" t="s">
        <v>271</v>
      </c>
      <c r="N3" s="30"/>
      <c r="O3" s="9" t="s">
        <v>239</v>
      </c>
    </row>
    <row r="4" s="1" customFormat="1" ht="27" customHeight="1" spans="1:15">
      <c r="A4" s="12"/>
      <c r="B4" s="13"/>
      <c r="C4" s="14"/>
      <c r="D4" s="13"/>
      <c r="E4" s="13"/>
      <c r="F4" s="15"/>
      <c r="G4" s="16" t="s">
        <v>272</v>
      </c>
      <c r="H4" s="17" t="s">
        <v>273</v>
      </c>
      <c r="I4" s="17" t="s">
        <v>274</v>
      </c>
      <c r="J4" s="17" t="s">
        <v>275</v>
      </c>
      <c r="K4" s="17" t="s">
        <v>276</v>
      </c>
      <c r="L4" s="31" t="s">
        <v>277</v>
      </c>
      <c r="M4" s="32"/>
      <c r="N4" s="33"/>
      <c r="O4" s="13"/>
    </row>
    <row r="5" s="2" customFormat="1" ht="18.75" customHeight="1" spans="1:15">
      <c r="A5" s="18">
        <v>1</v>
      </c>
      <c r="B5" s="17" t="s">
        <v>278</v>
      </c>
      <c r="C5" s="18" t="s">
        <v>279</v>
      </c>
      <c r="D5" s="17" t="s">
        <v>280</v>
      </c>
      <c r="E5" s="18">
        <v>30</v>
      </c>
      <c r="F5" s="17" t="s">
        <v>281</v>
      </c>
      <c r="G5" s="19">
        <v>6900</v>
      </c>
      <c r="H5" s="19"/>
      <c r="I5" s="19"/>
      <c r="J5" s="19">
        <v>6900</v>
      </c>
      <c r="K5" s="19"/>
      <c r="L5" s="19"/>
      <c r="M5" s="34" t="s">
        <v>282</v>
      </c>
      <c r="N5" s="34" t="s">
        <v>283</v>
      </c>
      <c r="O5" s="18"/>
    </row>
    <row r="6" s="2" customFormat="1" ht="18.75" customHeight="1" spans="1:15">
      <c r="A6" s="18"/>
      <c r="B6" s="18"/>
      <c r="C6" s="18"/>
      <c r="D6" s="18"/>
      <c r="E6" s="18"/>
      <c r="F6" s="17"/>
      <c r="G6" s="19"/>
      <c r="H6" s="19"/>
      <c r="I6" s="19"/>
      <c r="J6" s="19"/>
      <c r="K6" s="19"/>
      <c r="L6" s="19"/>
      <c r="M6" s="34" t="s">
        <v>284</v>
      </c>
      <c r="N6" s="34" t="s">
        <v>283</v>
      </c>
      <c r="O6" s="18"/>
    </row>
    <row r="7" s="2" customFormat="1" ht="18.75" customHeight="1" spans="1:15">
      <c r="A7" s="8">
        <v>2</v>
      </c>
      <c r="B7" s="8" t="s">
        <v>285</v>
      </c>
      <c r="C7" s="8" t="s">
        <v>286</v>
      </c>
      <c r="D7" s="8" t="s">
        <v>287</v>
      </c>
      <c r="E7" s="8">
        <v>20</v>
      </c>
      <c r="F7" s="9" t="s">
        <v>288</v>
      </c>
      <c r="G7" s="20">
        <v>9000</v>
      </c>
      <c r="H7" s="20"/>
      <c r="I7" s="20"/>
      <c r="J7" s="20">
        <v>9000</v>
      </c>
      <c r="K7" s="20"/>
      <c r="L7" s="20"/>
      <c r="M7" s="34" t="s">
        <v>282</v>
      </c>
      <c r="N7" s="34" t="s">
        <v>283</v>
      </c>
      <c r="O7" s="8"/>
    </row>
    <row r="8" s="2" customFormat="1" ht="18.75" customHeight="1" spans="1:15">
      <c r="A8" s="15"/>
      <c r="B8" s="15"/>
      <c r="C8" s="15"/>
      <c r="D8" s="15"/>
      <c r="E8" s="15"/>
      <c r="F8" s="14"/>
      <c r="G8" s="21"/>
      <c r="H8" s="21"/>
      <c r="I8" s="21"/>
      <c r="J8" s="21"/>
      <c r="K8" s="21"/>
      <c r="L8" s="21"/>
      <c r="M8" s="34" t="s">
        <v>284</v>
      </c>
      <c r="N8" s="34" t="s">
        <v>283</v>
      </c>
      <c r="O8" s="15"/>
    </row>
    <row r="9" s="2" customFormat="1" ht="18.75" customHeight="1" spans="1:15">
      <c r="A9" s="8">
        <v>3</v>
      </c>
      <c r="B9" s="8" t="s">
        <v>196</v>
      </c>
      <c r="C9" s="8" t="s">
        <v>289</v>
      </c>
      <c r="D9" s="8" t="s">
        <v>290</v>
      </c>
      <c r="E9" s="8">
        <v>1</v>
      </c>
      <c r="F9" s="9" t="s">
        <v>291</v>
      </c>
      <c r="G9" s="20">
        <v>35000</v>
      </c>
      <c r="H9" s="20"/>
      <c r="I9" s="20"/>
      <c r="J9" s="20">
        <v>35000</v>
      </c>
      <c r="K9" s="20"/>
      <c r="L9" s="20"/>
      <c r="M9" s="34" t="s">
        <v>282</v>
      </c>
      <c r="N9" s="34" t="s">
        <v>283</v>
      </c>
      <c r="O9" s="8"/>
    </row>
    <row r="10" s="2" customFormat="1" ht="18.75" customHeight="1" spans="1:15">
      <c r="A10" s="15"/>
      <c r="B10" s="15"/>
      <c r="C10" s="15"/>
      <c r="D10" s="15"/>
      <c r="E10" s="15"/>
      <c r="F10" s="14"/>
      <c r="G10" s="21"/>
      <c r="H10" s="21"/>
      <c r="I10" s="21"/>
      <c r="J10" s="21"/>
      <c r="K10" s="21"/>
      <c r="L10" s="21"/>
      <c r="M10" s="34" t="s">
        <v>284</v>
      </c>
      <c r="N10" s="34" t="s">
        <v>283</v>
      </c>
      <c r="O10" s="15"/>
    </row>
    <row r="11" s="2" customFormat="1" ht="18.75" customHeight="1" spans="1:15">
      <c r="A11" s="8">
        <v>4</v>
      </c>
      <c r="B11" s="8" t="s">
        <v>292</v>
      </c>
      <c r="C11" s="8" t="s">
        <v>293</v>
      </c>
      <c r="D11" s="8" t="s">
        <v>290</v>
      </c>
      <c r="E11" s="8">
        <v>1</v>
      </c>
      <c r="F11" s="9" t="s">
        <v>294</v>
      </c>
      <c r="G11" s="20">
        <v>80000</v>
      </c>
      <c r="H11" s="20"/>
      <c r="I11" s="20"/>
      <c r="J11" s="20">
        <v>80000</v>
      </c>
      <c r="K11" s="20"/>
      <c r="L11" s="20"/>
      <c r="M11" s="34" t="s">
        <v>282</v>
      </c>
      <c r="N11" s="34" t="s">
        <v>283</v>
      </c>
      <c r="O11" s="8"/>
    </row>
    <row r="12" s="2" customFormat="1" ht="18.75" customHeight="1" spans="1:15">
      <c r="A12" s="15"/>
      <c r="B12" s="15"/>
      <c r="C12" s="15"/>
      <c r="D12" s="15"/>
      <c r="E12" s="15"/>
      <c r="F12" s="14"/>
      <c r="G12" s="21"/>
      <c r="H12" s="21"/>
      <c r="I12" s="21"/>
      <c r="J12" s="21"/>
      <c r="K12" s="21"/>
      <c r="L12" s="21"/>
      <c r="M12" s="34" t="s">
        <v>284</v>
      </c>
      <c r="N12" s="34" t="s">
        <v>283</v>
      </c>
      <c r="O12" s="15"/>
    </row>
    <row r="13" s="2" customFormat="1" ht="18.75" customHeight="1" spans="1:15">
      <c r="A13" s="8">
        <v>5</v>
      </c>
      <c r="B13" s="8" t="s">
        <v>295</v>
      </c>
      <c r="C13" s="8" t="s">
        <v>296</v>
      </c>
      <c r="D13" s="8" t="s">
        <v>290</v>
      </c>
      <c r="E13" s="8">
        <v>1</v>
      </c>
      <c r="F13" s="9" t="s">
        <v>297</v>
      </c>
      <c r="G13" s="20">
        <v>72000</v>
      </c>
      <c r="H13" s="20"/>
      <c r="I13" s="20"/>
      <c r="J13" s="20">
        <v>72000</v>
      </c>
      <c r="K13" s="20"/>
      <c r="L13" s="20"/>
      <c r="M13" s="34" t="s">
        <v>282</v>
      </c>
      <c r="N13" s="34" t="s">
        <v>283</v>
      </c>
      <c r="O13" s="8"/>
    </row>
    <row r="14" s="2" customFormat="1" ht="18.75" customHeight="1" spans="1:15">
      <c r="A14" s="15"/>
      <c r="B14" s="15"/>
      <c r="C14" s="15"/>
      <c r="D14" s="15"/>
      <c r="E14" s="15"/>
      <c r="F14" s="14"/>
      <c r="G14" s="21"/>
      <c r="H14" s="21"/>
      <c r="I14" s="21"/>
      <c r="J14" s="21"/>
      <c r="K14" s="21"/>
      <c r="L14" s="21"/>
      <c r="M14" s="34" t="s">
        <v>284</v>
      </c>
      <c r="N14" s="34" t="s">
        <v>283</v>
      </c>
      <c r="O14" s="15"/>
    </row>
    <row r="15" s="2" customFormat="1" ht="18.75" customHeight="1" spans="1:15">
      <c r="A15" s="8">
        <v>6</v>
      </c>
      <c r="B15" s="8" t="s">
        <v>298</v>
      </c>
      <c r="C15" s="8" t="s">
        <v>299</v>
      </c>
      <c r="D15" s="8" t="s">
        <v>300</v>
      </c>
      <c r="E15" s="8">
        <v>6</v>
      </c>
      <c r="F15" s="9" t="s">
        <v>301</v>
      </c>
      <c r="G15" s="20">
        <v>30000</v>
      </c>
      <c r="H15" s="20"/>
      <c r="I15" s="20"/>
      <c r="J15" s="20">
        <v>30000</v>
      </c>
      <c r="K15" s="20"/>
      <c r="L15" s="20"/>
      <c r="M15" s="34" t="s">
        <v>282</v>
      </c>
      <c r="N15" s="34" t="s">
        <v>283</v>
      </c>
      <c r="O15" s="8"/>
    </row>
    <row r="16" s="2" customFormat="1" ht="18.75" customHeight="1" spans="1:15">
      <c r="A16" s="15"/>
      <c r="B16" s="15"/>
      <c r="C16" s="15"/>
      <c r="D16" s="15"/>
      <c r="E16" s="15"/>
      <c r="F16" s="14"/>
      <c r="G16" s="21"/>
      <c r="H16" s="21"/>
      <c r="I16" s="21"/>
      <c r="J16" s="21"/>
      <c r="K16" s="21"/>
      <c r="L16" s="21"/>
      <c r="M16" s="34" t="s">
        <v>284</v>
      </c>
      <c r="N16" s="34" t="s">
        <v>283</v>
      </c>
      <c r="O16" s="15"/>
    </row>
    <row r="17" s="2" customFormat="1" ht="18.75" customHeight="1" spans="1:15">
      <c r="A17" s="8">
        <v>7</v>
      </c>
      <c r="B17" s="8" t="s">
        <v>302</v>
      </c>
      <c r="C17" s="8" t="s">
        <v>303</v>
      </c>
      <c r="D17" s="8" t="s">
        <v>304</v>
      </c>
      <c r="E17" s="8">
        <v>1</v>
      </c>
      <c r="F17" s="9" t="s">
        <v>305</v>
      </c>
      <c r="G17" s="20">
        <v>8300</v>
      </c>
      <c r="H17" s="20"/>
      <c r="I17" s="20"/>
      <c r="J17" s="20">
        <v>8300</v>
      </c>
      <c r="K17" s="20"/>
      <c r="L17" s="20"/>
      <c r="M17" s="34" t="s">
        <v>282</v>
      </c>
      <c r="N17" s="34" t="s">
        <v>283</v>
      </c>
      <c r="O17" s="8"/>
    </row>
    <row r="18" s="2" customFormat="1" ht="18.75" customHeight="1" spans="1:15">
      <c r="A18" s="15"/>
      <c r="B18" s="15"/>
      <c r="C18" s="15"/>
      <c r="D18" s="15"/>
      <c r="E18" s="15"/>
      <c r="F18" s="14"/>
      <c r="G18" s="21"/>
      <c r="H18" s="21"/>
      <c r="I18" s="21"/>
      <c r="J18" s="21"/>
      <c r="K18" s="21"/>
      <c r="L18" s="21"/>
      <c r="M18" s="34" t="s">
        <v>284</v>
      </c>
      <c r="N18" s="34" t="s">
        <v>283</v>
      </c>
      <c r="O18" s="15"/>
    </row>
    <row r="19" s="2" customFormat="1" ht="18.75" customHeight="1" spans="1:15">
      <c r="A19" s="8">
        <v>8</v>
      </c>
      <c r="B19" s="8" t="s">
        <v>306</v>
      </c>
      <c r="C19" s="8" t="s">
        <v>307</v>
      </c>
      <c r="D19" s="8" t="s">
        <v>308</v>
      </c>
      <c r="E19" s="8">
        <v>1</v>
      </c>
      <c r="F19" s="9" t="s">
        <v>309</v>
      </c>
      <c r="G19" s="20">
        <v>95000</v>
      </c>
      <c r="H19" s="20"/>
      <c r="I19" s="20"/>
      <c r="J19" s="20">
        <v>95000</v>
      </c>
      <c r="K19" s="20"/>
      <c r="L19" s="20"/>
      <c r="M19" s="34" t="s">
        <v>282</v>
      </c>
      <c r="N19" s="34" t="s">
        <v>283</v>
      </c>
      <c r="O19" s="8"/>
    </row>
    <row r="20" s="2" customFormat="1" ht="18.75" customHeight="1" spans="1:15">
      <c r="A20" s="15"/>
      <c r="B20" s="15"/>
      <c r="C20" s="15"/>
      <c r="D20" s="15"/>
      <c r="E20" s="15"/>
      <c r="F20" s="14"/>
      <c r="G20" s="21"/>
      <c r="H20" s="21"/>
      <c r="I20" s="21"/>
      <c r="J20" s="21"/>
      <c r="K20" s="21"/>
      <c r="L20" s="21"/>
      <c r="M20" s="34" t="s">
        <v>284</v>
      </c>
      <c r="N20" s="34" t="s">
        <v>283</v>
      </c>
      <c r="O20" s="15"/>
    </row>
    <row r="21" s="2" customFormat="1" ht="18.75" customHeight="1" spans="1:15">
      <c r="A21" s="8"/>
      <c r="B21" s="8"/>
      <c r="C21" s="8"/>
      <c r="D21" s="8"/>
      <c r="E21" s="8"/>
      <c r="F21" s="9"/>
      <c r="G21" s="20">
        <f>SUM(H21:L22)</f>
        <v>0</v>
      </c>
      <c r="H21" s="20"/>
      <c r="I21" s="20"/>
      <c r="J21" s="20"/>
      <c r="K21" s="20"/>
      <c r="L21" s="20"/>
      <c r="M21" s="34" t="s">
        <v>282</v>
      </c>
      <c r="N21" s="34" t="s">
        <v>283</v>
      </c>
      <c r="O21" s="8"/>
    </row>
    <row r="22" s="2" customFormat="1" ht="18.75" customHeight="1" spans="1:15">
      <c r="A22" s="15"/>
      <c r="B22" s="15"/>
      <c r="C22" s="15"/>
      <c r="D22" s="15"/>
      <c r="E22" s="15"/>
      <c r="F22" s="14"/>
      <c r="G22" s="21"/>
      <c r="H22" s="21"/>
      <c r="I22" s="21"/>
      <c r="J22" s="21"/>
      <c r="K22" s="21"/>
      <c r="L22" s="21"/>
      <c r="M22" s="34" t="s">
        <v>284</v>
      </c>
      <c r="N22" s="34" t="s">
        <v>283</v>
      </c>
      <c r="O22" s="15"/>
    </row>
    <row r="23" s="2" customFormat="1" ht="36" customHeight="1" spans="1:15">
      <c r="A23" s="22" t="s">
        <v>310</v>
      </c>
      <c r="B23" s="23"/>
      <c r="C23" s="23"/>
      <c r="D23" s="23"/>
      <c r="E23" s="23"/>
      <c r="F23" s="24"/>
      <c r="G23" s="25">
        <f>SUM(G5:G22)</f>
        <v>336200</v>
      </c>
      <c r="H23" s="19">
        <f t="shared" ref="H23:L23" si="0">SUM(H5:H22)</f>
        <v>0</v>
      </c>
      <c r="I23" s="19">
        <f t="shared" si="0"/>
        <v>0</v>
      </c>
      <c r="J23" s="19">
        <f t="shared" si="0"/>
        <v>336200</v>
      </c>
      <c r="K23" s="19">
        <f t="shared" si="0"/>
        <v>0</v>
      </c>
      <c r="L23" s="19">
        <f t="shared" si="0"/>
        <v>0</v>
      </c>
      <c r="M23" s="34"/>
      <c r="N23" s="34"/>
      <c r="O23" s="35"/>
    </row>
  </sheetData>
  <mergeCells count="130">
    <mergeCell ref="A1:O1"/>
    <mergeCell ref="A2:F2"/>
    <mergeCell ref="L2:O2"/>
    <mergeCell ref="G3:L3"/>
    <mergeCell ref="A23:F2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M3:N4"/>
  </mergeCells>
  <conditionalFormatting sqref="H11">
    <cfRule type="cellIs" dxfId="0" priority="2" stopIfTrue="1" operator="equal">
      <formula>0</formula>
    </cfRule>
  </conditionalFormatting>
  <conditionalFormatting sqref="H13">
    <cfRule type="cellIs" dxfId="0" priority="1" stopIfTrue="1" operator="equal">
      <formula>0</formula>
    </cfRule>
  </conditionalFormatting>
  <conditionalFormatting sqref="G23:L23 K5:L20 H21:L22 G21">
    <cfRule type="cellIs" dxfId="0" priority="6" stopIfTrue="1" operator="equal">
      <formula>0</formula>
    </cfRule>
  </conditionalFormatting>
  <conditionalFormatting sqref="G9:H9 I5:J6 H7:J8 I9:J14 H15:J20 G5:H5 G7 G11 G13 G15 G17 G19">
    <cfRule type="cellIs" dxfId="0" priority="3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  <pageSetUpPr fitToPage="1"/>
  </sheetPr>
  <dimension ref="A1:I35"/>
  <sheetViews>
    <sheetView showGridLines="0" showZeros="0" workbookViewId="0">
      <selection activeCell="I19" sqref="I19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29.25" customHeight="1" spans="1:4">
      <c r="A1" s="49" t="s">
        <v>24</v>
      </c>
      <c r="B1" s="49"/>
      <c r="C1" s="49"/>
      <c r="D1" s="49"/>
    </row>
    <row r="2" ht="22.5" customHeight="1" spans="1:4">
      <c r="A2" s="69" t="str">
        <f>(部门基本情况表!A2)</f>
        <v>编报单位：万荣县示范幼儿园</v>
      </c>
      <c r="B2" s="69"/>
      <c r="C2" s="171"/>
      <c r="D2" s="166" t="s">
        <v>25</v>
      </c>
    </row>
    <row r="3" ht="30" customHeight="1" spans="1:4">
      <c r="A3" s="145" t="s">
        <v>26</v>
      </c>
      <c r="B3" s="172"/>
      <c r="C3" s="173" t="s">
        <v>27</v>
      </c>
      <c r="D3" s="174"/>
    </row>
    <row r="4" ht="26.25" customHeight="1" spans="1:4">
      <c r="A4" s="51" t="s">
        <v>28</v>
      </c>
      <c r="B4" s="175" t="s">
        <v>29</v>
      </c>
      <c r="C4" s="176" t="s">
        <v>28</v>
      </c>
      <c r="D4" s="177" t="s">
        <v>29</v>
      </c>
    </row>
    <row r="5" ht="20.25" customHeight="1" spans="1:6">
      <c r="A5" s="178" t="s">
        <v>30</v>
      </c>
      <c r="B5" s="152">
        <f>SUM(B6:B7)</f>
        <v>6187154</v>
      </c>
      <c r="C5" s="151" t="s">
        <v>31</v>
      </c>
      <c r="D5" s="150"/>
      <c r="E5" s="179"/>
      <c r="F5" s="48"/>
    </row>
    <row r="6" ht="20.25" customHeight="1" spans="1:7">
      <c r="A6" s="180" t="s">
        <v>32</v>
      </c>
      <c r="B6" s="157">
        <f>SUM('部门预算收入总表（二）'!D5)</f>
        <v>4370154</v>
      </c>
      <c r="C6" s="151" t="s">
        <v>33</v>
      </c>
      <c r="D6" s="150">
        <v>0</v>
      </c>
      <c r="F6" s="48"/>
      <c r="G6" s="48"/>
    </row>
    <row r="7" ht="20.25" customHeight="1" spans="1:6">
      <c r="A7" s="149" t="s">
        <v>34</v>
      </c>
      <c r="B7" s="157">
        <f>SUM('部门预算收入总表（二）'!E5)</f>
        <v>1817000</v>
      </c>
      <c r="C7" s="151" t="s">
        <v>35</v>
      </c>
      <c r="D7" s="150">
        <v>0</v>
      </c>
      <c r="E7" s="48"/>
      <c r="F7" s="48"/>
    </row>
    <row r="8" ht="20.25" customHeight="1" spans="1:6">
      <c r="A8" s="180" t="s">
        <v>36</v>
      </c>
      <c r="B8" s="157">
        <f>SUM('部门预算收入总表（二）'!F5)</f>
        <v>0</v>
      </c>
      <c r="C8" s="151" t="s">
        <v>37</v>
      </c>
      <c r="D8" s="150">
        <v>0</v>
      </c>
      <c r="E8" s="48"/>
      <c r="F8" s="48"/>
    </row>
    <row r="9" ht="20.25" customHeight="1" spans="1:7">
      <c r="A9" s="180" t="s">
        <v>38</v>
      </c>
      <c r="B9" s="181"/>
      <c r="C9" s="151" t="s">
        <v>39</v>
      </c>
      <c r="D9" s="150">
        <v>5104730</v>
      </c>
      <c r="E9" s="48"/>
      <c r="F9" s="48"/>
      <c r="G9" s="48"/>
    </row>
    <row r="10" ht="20.25" customHeight="1" spans="1:7">
      <c r="A10" s="180" t="s">
        <v>40</v>
      </c>
      <c r="B10" s="181">
        <f>SUM('部门预算收入总表（二）'!G5)</f>
        <v>0</v>
      </c>
      <c r="C10" s="151" t="s">
        <v>41</v>
      </c>
      <c r="D10" s="150">
        <v>0</v>
      </c>
      <c r="E10" s="179"/>
      <c r="F10" s="48"/>
      <c r="G10" s="48"/>
    </row>
    <row r="11" ht="20.25" customHeight="1" spans="1:7">
      <c r="A11" s="79"/>
      <c r="B11" s="159"/>
      <c r="C11" s="45" t="s">
        <v>42</v>
      </c>
      <c r="D11" s="150"/>
      <c r="E11" s="48"/>
      <c r="F11" s="48"/>
      <c r="G11" s="48"/>
    </row>
    <row r="12" ht="20.25" customHeight="1" spans="1:6">
      <c r="A12" s="79"/>
      <c r="B12" s="159"/>
      <c r="C12" s="151" t="s">
        <v>43</v>
      </c>
      <c r="D12" s="156">
        <v>528933.56</v>
      </c>
      <c r="E12" s="48"/>
      <c r="F12" s="48"/>
    </row>
    <row r="13" ht="20.25" customHeight="1" spans="1:7">
      <c r="A13" s="79"/>
      <c r="B13" s="159"/>
      <c r="C13" s="151" t="s">
        <v>44</v>
      </c>
      <c r="D13" s="152"/>
      <c r="E13" s="48"/>
      <c r="F13" s="48"/>
      <c r="G13" s="48"/>
    </row>
    <row r="14" ht="20.25" customHeight="1" spans="1:6">
      <c r="A14" s="79"/>
      <c r="B14" s="159"/>
      <c r="C14" s="45" t="s">
        <v>45</v>
      </c>
      <c r="D14" s="152">
        <v>206216.14</v>
      </c>
      <c r="E14" s="48"/>
      <c r="F14" s="48"/>
    </row>
    <row r="15" ht="20.25" customHeight="1" spans="1:7">
      <c r="A15" s="79"/>
      <c r="B15" s="159"/>
      <c r="C15" s="151" t="s">
        <v>46</v>
      </c>
      <c r="D15" s="152"/>
      <c r="E15" s="48"/>
      <c r="F15" s="48"/>
      <c r="G15" s="48"/>
    </row>
    <row r="16" ht="20.25" customHeight="1" spans="1:6">
      <c r="A16" s="79"/>
      <c r="B16" s="159"/>
      <c r="C16" s="151" t="s">
        <v>47</v>
      </c>
      <c r="D16" s="152"/>
      <c r="E16" s="48"/>
      <c r="F16" s="48"/>
    </row>
    <row r="17" ht="20.25" customHeight="1" spans="1:5">
      <c r="A17" s="79"/>
      <c r="B17" s="159"/>
      <c r="C17" s="151" t="s">
        <v>48</v>
      </c>
      <c r="D17" s="152"/>
      <c r="E17" s="48"/>
    </row>
    <row r="18" ht="20.25" customHeight="1" spans="1:8">
      <c r="A18" s="79"/>
      <c r="B18" s="159"/>
      <c r="C18" s="151" t="s">
        <v>49</v>
      </c>
      <c r="D18" s="152"/>
      <c r="E18" s="48"/>
      <c r="F18" s="48"/>
      <c r="G18" s="48"/>
      <c r="H18" s="48"/>
    </row>
    <row r="19" ht="20.25" customHeight="1" spans="1:8">
      <c r="A19" s="79"/>
      <c r="B19" s="159"/>
      <c r="C19" s="151" t="s">
        <v>50</v>
      </c>
      <c r="D19" s="152"/>
      <c r="E19" s="48"/>
      <c r="F19" s="48"/>
      <c r="G19" s="48"/>
      <c r="H19" s="48"/>
    </row>
    <row r="20" ht="20.25" customHeight="1" spans="1:6">
      <c r="A20" s="79"/>
      <c r="B20" s="159"/>
      <c r="C20" s="151" t="s">
        <v>51</v>
      </c>
      <c r="D20" s="152"/>
      <c r="E20" s="48"/>
      <c r="F20" s="48"/>
    </row>
    <row r="21" ht="20.25" customHeight="1" spans="1:4">
      <c r="A21" s="79"/>
      <c r="B21" s="159"/>
      <c r="C21" s="151" t="s">
        <v>52</v>
      </c>
      <c r="D21" s="152"/>
    </row>
    <row r="22" ht="20.25" customHeight="1" spans="1:5">
      <c r="A22" s="79"/>
      <c r="B22" s="159"/>
      <c r="C22" s="151" t="s">
        <v>53</v>
      </c>
      <c r="D22" s="152"/>
      <c r="E22" s="48"/>
    </row>
    <row r="23" ht="20.25" customHeight="1" spans="1:6">
      <c r="A23" s="79"/>
      <c r="B23" s="159"/>
      <c r="C23" s="45" t="s">
        <v>54</v>
      </c>
      <c r="D23" s="152"/>
      <c r="E23" s="48"/>
      <c r="F23" s="48"/>
    </row>
    <row r="24" ht="20.25" customHeight="1" spans="1:7">
      <c r="A24" s="79"/>
      <c r="B24" s="159"/>
      <c r="C24" s="151" t="s">
        <v>55</v>
      </c>
      <c r="D24" s="152">
        <v>347274.72</v>
      </c>
      <c r="E24" s="48"/>
      <c r="F24" s="48"/>
      <c r="G24" s="48"/>
    </row>
    <row r="25" ht="20.25" customHeight="1" spans="1:7">
      <c r="A25" s="79"/>
      <c r="B25" s="159"/>
      <c r="C25" s="151" t="s">
        <v>56</v>
      </c>
      <c r="D25" s="150"/>
      <c r="E25" s="48"/>
      <c r="F25" s="48"/>
      <c r="G25" s="48"/>
    </row>
    <row r="26" ht="20.25" customHeight="1" spans="1:7">
      <c r="A26" s="79"/>
      <c r="B26" s="159"/>
      <c r="C26" s="160" t="s">
        <v>57</v>
      </c>
      <c r="D26" s="150">
        <v>0</v>
      </c>
      <c r="E26" s="48"/>
      <c r="F26" s="48"/>
      <c r="G26" s="48"/>
    </row>
    <row r="27" ht="20.25" customHeight="1" spans="1:7">
      <c r="A27" s="79"/>
      <c r="B27" s="159"/>
      <c r="C27" s="151" t="s">
        <v>58</v>
      </c>
      <c r="D27" s="150">
        <v>0</v>
      </c>
      <c r="E27" s="48"/>
      <c r="F27" s="48"/>
      <c r="G27" s="48"/>
    </row>
    <row r="28" ht="20.25" customHeight="1" spans="1:7">
      <c r="A28" s="79"/>
      <c r="B28" s="158"/>
      <c r="C28" s="151" t="s">
        <v>59</v>
      </c>
      <c r="D28" s="150">
        <v>0</v>
      </c>
      <c r="E28" s="48"/>
      <c r="F28" s="48"/>
      <c r="G28" s="48"/>
    </row>
    <row r="29" ht="20.25" customHeight="1" spans="1:6">
      <c r="A29" s="79"/>
      <c r="B29" s="159"/>
      <c r="C29" s="151" t="s">
        <v>60</v>
      </c>
      <c r="D29" s="150">
        <v>0</v>
      </c>
      <c r="E29" s="48"/>
      <c r="F29" s="48"/>
    </row>
    <row r="30" ht="20.25" customHeight="1" spans="1:8">
      <c r="A30" s="79"/>
      <c r="B30" s="159"/>
      <c r="C30" s="151" t="s">
        <v>61</v>
      </c>
      <c r="D30" s="150">
        <v>0</v>
      </c>
      <c r="E30" s="48"/>
      <c r="F30" s="48"/>
      <c r="G30" s="48"/>
      <c r="H30" s="48"/>
    </row>
    <row r="31" ht="20.25" customHeight="1" spans="1:9">
      <c r="A31" s="79"/>
      <c r="B31" s="159"/>
      <c r="C31" s="160" t="s">
        <v>62</v>
      </c>
      <c r="D31" s="150">
        <v>0</v>
      </c>
      <c r="E31" s="48"/>
      <c r="F31" s="48"/>
      <c r="G31" s="48"/>
      <c r="H31" s="48"/>
      <c r="I31" s="48"/>
    </row>
    <row r="32" ht="20.25" customHeight="1" spans="1:7">
      <c r="A32" s="79"/>
      <c r="B32" s="182"/>
      <c r="C32" s="160" t="s">
        <v>63</v>
      </c>
      <c r="D32" s="152">
        <v>0</v>
      </c>
      <c r="E32" s="48"/>
      <c r="F32" s="48"/>
      <c r="G32" s="48"/>
    </row>
    <row r="33" ht="20.25" customHeight="1" spans="1:5">
      <c r="A33" s="16" t="s">
        <v>64</v>
      </c>
      <c r="B33" s="183">
        <f>SUM(B5+B8+B9+B10)</f>
        <v>6187154</v>
      </c>
      <c r="C33" s="40" t="s">
        <v>65</v>
      </c>
      <c r="D33" s="157">
        <f>SUM(D5:D32)</f>
        <v>6187154.42</v>
      </c>
      <c r="E33" s="48"/>
    </row>
    <row r="34" customHeight="1" spans="2:3">
      <c r="B34" s="48"/>
      <c r="C34" s="48"/>
    </row>
    <row r="35" customHeight="1" spans="2:2">
      <c r="B35" s="48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D6" sqref="D6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1.6222222222222" customWidth="1"/>
    <col min="7" max="7" width="12.6222222222222" customWidth="1"/>
  </cols>
  <sheetData>
    <row r="1" ht="36" customHeight="1" spans="1:7">
      <c r="A1" s="49" t="s">
        <v>66</v>
      </c>
      <c r="B1" s="49"/>
      <c r="C1" s="49"/>
      <c r="D1" s="49"/>
      <c r="E1" s="49"/>
      <c r="F1" s="49"/>
      <c r="G1" s="49"/>
    </row>
    <row r="2" ht="28.5" customHeight="1" spans="1:7">
      <c r="A2" s="69" t="str">
        <f>(部门基本情况表!A2)</f>
        <v>编报单位：万荣县示范幼儿园</v>
      </c>
      <c r="B2" s="69"/>
      <c r="C2" s="69"/>
      <c r="D2" s="69"/>
      <c r="E2" s="69"/>
      <c r="G2" s="166" t="s">
        <v>25</v>
      </c>
    </row>
    <row r="3" ht="30" customHeight="1" spans="1:7">
      <c r="A3" s="55" t="s">
        <v>67</v>
      </c>
      <c r="B3" s="56"/>
      <c r="C3" s="72" t="s">
        <v>68</v>
      </c>
      <c r="D3" s="46" t="s">
        <v>69</v>
      </c>
      <c r="E3" s="167"/>
      <c r="F3" s="72" t="s">
        <v>70</v>
      </c>
      <c r="G3" s="168" t="s">
        <v>71</v>
      </c>
    </row>
    <row r="4" ht="32.25" customHeight="1" spans="1:7">
      <c r="A4" s="40" t="s">
        <v>72</v>
      </c>
      <c r="B4" s="40" t="s">
        <v>73</v>
      </c>
      <c r="C4" s="72"/>
      <c r="D4" s="169" t="s">
        <v>74</v>
      </c>
      <c r="E4" s="81" t="s">
        <v>75</v>
      </c>
      <c r="F4" s="72"/>
      <c r="G4" s="82"/>
    </row>
    <row r="5" ht="31.5" customHeight="1" spans="1:7">
      <c r="A5" s="144"/>
      <c r="B5" s="143" t="s">
        <v>23</v>
      </c>
      <c r="C5" s="152">
        <f>SUM(D5:G5)</f>
        <v>6187154</v>
      </c>
      <c r="D5" s="152">
        <f>SUM('财拨拨款预算收支总表（四）'!B7)</f>
        <v>4370154</v>
      </c>
      <c r="E5" s="152">
        <f>SUM('财拨拨款预算收支总表（四）'!B8)</f>
        <v>1817000</v>
      </c>
      <c r="F5" s="152">
        <f>SUM('政府性基金预算收入表（九）'!C5)</f>
        <v>0</v>
      </c>
      <c r="G5" s="152">
        <f>SUM(G13:G21)</f>
        <v>0</v>
      </c>
    </row>
    <row r="6" ht="31.5" customHeight="1" spans="1:7">
      <c r="A6" s="165">
        <v>2050201</v>
      </c>
      <c r="B6" s="165" t="s">
        <v>76</v>
      </c>
      <c r="C6" s="152">
        <v>5104730</v>
      </c>
      <c r="D6" s="152">
        <v>3036787</v>
      </c>
      <c r="E6" s="152">
        <v>1817000</v>
      </c>
      <c r="F6" s="152"/>
      <c r="G6" s="170"/>
    </row>
    <row r="7" ht="31.5" customHeight="1" spans="1:7">
      <c r="A7" s="165" t="str">
        <f>'一般公共预算财政拨款基本及项目经济分类总表（八）'!A7</f>
        <v>2080505</v>
      </c>
      <c r="B7" s="165" t="str">
        <f>'一般公共预算财政拨款基本及项目经济分类总表（八）'!B7</f>
        <v>机关事业单位基本养老保险缴费支出</v>
      </c>
      <c r="C7" s="152">
        <v>507609</v>
      </c>
      <c r="D7" s="152">
        <v>507609</v>
      </c>
      <c r="E7" s="152"/>
      <c r="F7" s="152"/>
      <c r="G7" s="152"/>
    </row>
    <row r="8" ht="31.5" customHeight="1" spans="1:7">
      <c r="A8" s="165" t="str">
        <f>'一般公共预算财政拨款基本及项目经济分类总表（八）'!A8</f>
        <v>2089999</v>
      </c>
      <c r="B8" s="165" t="str">
        <f>'一般公共预算财政拨款基本及项目经济分类总表（八）'!B8</f>
        <v>其他社会保障和就业支出</v>
      </c>
      <c r="C8" s="152">
        <v>21325</v>
      </c>
      <c r="D8" s="152">
        <v>21325</v>
      </c>
      <c r="E8" s="152"/>
      <c r="F8" s="152"/>
      <c r="G8" s="152"/>
    </row>
    <row r="9" ht="31.5" customHeight="1" spans="1:7">
      <c r="A9" s="165" t="str">
        <f>'一般公共预算财政拨款基本及项目经济分类总表（八）'!A9</f>
        <v>2101102</v>
      </c>
      <c r="B9" s="165" t="str">
        <f>'一般公共预算财政拨款基本及项目经济分类总表（八）'!B9</f>
        <v>事业单位医疗</v>
      </c>
      <c r="C9" s="152">
        <v>206216</v>
      </c>
      <c r="D9" s="152">
        <v>206216</v>
      </c>
      <c r="E9" s="152"/>
      <c r="F9" s="152"/>
      <c r="G9" s="152"/>
    </row>
    <row r="10" ht="31.5" customHeight="1" spans="1:7">
      <c r="A10" s="165" t="str">
        <f>'一般公共预算财政拨款基本及项目经济分类总表（八）'!A10</f>
        <v>2210201</v>
      </c>
      <c r="B10" s="165" t="str">
        <f>'一般公共预算财政拨款基本及项目经济分类总表（八）'!B10</f>
        <v>住房公积金</v>
      </c>
      <c r="C10" s="152">
        <v>347275</v>
      </c>
      <c r="D10" s="152">
        <v>347275</v>
      </c>
      <c r="E10" s="152"/>
      <c r="F10" s="152"/>
      <c r="G10" s="152"/>
    </row>
    <row r="11" ht="31.5" customHeight="1" spans="1:7">
      <c r="A11" s="165"/>
      <c r="B11" s="165"/>
      <c r="C11" s="152"/>
      <c r="D11" s="152"/>
      <c r="E11" s="152"/>
      <c r="F11" s="152"/>
      <c r="G11" s="152"/>
    </row>
    <row r="12" ht="31.5" customHeight="1" spans="1:7">
      <c r="A12" s="165"/>
      <c r="B12" s="165"/>
      <c r="C12" s="152">
        <f t="shared" ref="C12:C22" si="0">SUM(D12:G12)</f>
        <v>0</v>
      </c>
      <c r="D12" s="152"/>
      <c r="E12" s="152"/>
      <c r="F12" s="152"/>
      <c r="G12" s="152"/>
    </row>
    <row r="13" ht="31.5" customHeight="1" spans="1:7">
      <c r="A13" s="72"/>
      <c r="B13" s="72"/>
      <c r="C13" s="152">
        <f t="shared" si="0"/>
        <v>0</v>
      </c>
      <c r="D13" s="152"/>
      <c r="E13" s="152"/>
      <c r="F13" s="152"/>
      <c r="G13" s="152"/>
    </row>
    <row r="14" ht="31.5" customHeight="1" spans="1:7">
      <c r="A14" s="72"/>
      <c r="B14" s="72"/>
      <c r="C14" s="152">
        <f t="shared" si="0"/>
        <v>0</v>
      </c>
      <c r="D14" s="152"/>
      <c r="E14" s="152"/>
      <c r="F14" s="152"/>
      <c r="G14" s="152"/>
    </row>
    <row r="15" ht="31.5" customHeight="1" spans="1:7">
      <c r="A15" s="72"/>
      <c r="B15" s="72"/>
      <c r="C15" s="152">
        <f t="shared" si="0"/>
        <v>0</v>
      </c>
      <c r="D15" s="152"/>
      <c r="E15" s="152"/>
      <c r="F15" s="152"/>
      <c r="G15" s="152"/>
    </row>
    <row r="16" ht="31.5" customHeight="1" spans="1:7">
      <c r="A16" s="72"/>
      <c r="B16" s="72"/>
      <c r="C16" s="152">
        <f t="shared" si="0"/>
        <v>0</v>
      </c>
      <c r="D16" s="152"/>
      <c r="E16" s="152"/>
      <c r="F16" s="152"/>
      <c r="G16" s="152"/>
    </row>
    <row r="17" ht="31.5" customHeight="1" spans="1:7">
      <c r="A17" s="72"/>
      <c r="B17" s="72"/>
      <c r="C17" s="152">
        <f t="shared" si="0"/>
        <v>0</v>
      </c>
      <c r="D17" s="152"/>
      <c r="E17" s="152"/>
      <c r="F17" s="152"/>
      <c r="G17" s="152"/>
    </row>
    <row r="18" ht="31.5" customHeight="1" spans="1:7">
      <c r="A18" s="72"/>
      <c r="B18" s="72"/>
      <c r="C18" s="152">
        <f t="shared" si="0"/>
        <v>0</v>
      </c>
      <c r="D18" s="152"/>
      <c r="E18" s="152"/>
      <c r="F18" s="152"/>
      <c r="G18" s="152"/>
    </row>
    <row r="19" ht="31.5" customHeight="1" spans="1:7">
      <c r="A19" s="72"/>
      <c r="B19" s="72"/>
      <c r="C19" s="152">
        <f t="shared" si="0"/>
        <v>0</v>
      </c>
      <c r="D19" s="152"/>
      <c r="E19" s="152"/>
      <c r="F19" s="152"/>
      <c r="G19" s="152"/>
    </row>
    <row r="20" ht="31.5" customHeight="1" spans="1:7">
      <c r="A20" s="72"/>
      <c r="B20" s="72"/>
      <c r="C20" s="152">
        <f t="shared" si="0"/>
        <v>0</v>
      </c>
      <c r="D20" s="152"/>
      <c r="E20" s="152"/>
      <c r="F20" s="152"/>
      <c r="G20" s="152"/>
    </row>
    <row r="21" ht="31.5" customHeight="1" spans="1:7">
      <c r="A21" s="72"/>
      <c r="B21" s="72"/>
      <c r="C21" s="152">
        <f t="shared" si="0"/>
        <v>0</v>
      </c>
      <c r="D21" s="152"/>
      <c r="E21" s="152"/>
      <c r="F21" s="152"/>
      <c r="G21" s="152"/>
    </row>
    <row r="22" customHeight="1" spans="2:6">
      <c r="B22" s="48"/>
      <c r="C22" s="48"/>
      <c r="F22" s="48"/>
    </row>
    <row r="23" customHeight="1" spans="2:6">
      <c r="B23" s="48"/>
      <c r="C23" s="48"/>
      <c r="F23" s="48"/>
    </row>
    <row r="24" customHeight="1" spans="3:5">
      <c r="C24" s="48"/>
      <c r="D24" s="48"/>
      <c r="E24" s="48"/>
    </row>
    <row r="25" customHeight="1" spans="3:5">
      <c r="C25" s="48"/>
      <c r="D25" s="48"/>
      <c r="E25" s="4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scale="8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G6" sqref="G6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6" customHeight="1" spans="1:6">
      <c r="A1" s="49" t="s">
        <v>77</v>
      </c>
      <c r="B1" s="49"/>
      <c r="C1" s="49"/>
      <c r="D1" s="49"/>
      <c r="E1" s="49"/>
      <c r="F1" s="49"/>
    </row>
    <row r="2" ht="26.25" customHeight="1" spans="1:6">
      <c r="A2" s="69" t="str">
        <f>(部门基本情况表!A2)</f>
        <v>编报单位：万荣县示范幼儿园</v>
      </c>
      <c r="B2" s="69"/>
      <c r="C2" s="69"/>
      <c r="D2" s="69"/>
      <c r="F2" s="38" t="s">
        <v>25</v>
      </c>
    </row>
    <row r="3" ht="31.5" customHeight="1" spans="1:6">
      <c r="A3" s="55" t="s">
        <v>78</v>
      </c>
      <c r="B3" s="52"/>
      <c r="C3" s="56"/>
      <c r="D3" s="46" t="s">
        <v>79</v>
      </c>
      <c r="E3" s="46" t="s">
        <v>80</v>
      </c>
      <c r="F3" s="72" t="s">
        <v>81</v>
      </c>
    </row>
    <row r="4" ht="33.75" customHeight="1" spans="1:6">
      <c r="A4" s="39" t="s">
        <v>72</v>
      </c>
      <c r="B4" s="39" t="s">
        <v>73</v>
      </c>
      <c r="C4" s="40" t="s">
        <v>82</v>
      </c>
      <c r="D4" s="162"/>
      <c r="E4" s="162"/>
      <c r="F4" s="148"/>
    </row>
    <row r="5" ht="31.5" customHeight="1" spans="1:6">
      <c r="A5" s="163"/>
      <c r="B5" s="41"/>
      <c r="C5" s="164" t="s">
        <v>23</v>
      </c>
      <c r="D5" s="154">
        <f t="shared" ref="D5:D11" si="0">SUM(E5:F5)</f>
        <v>6187154.42</v>
      </c>
      <c r="E5" s="154">
        <f>SUM(E6:E21)</f>
        <v>6187154.42</v>
      </c>
      <c r="F5" s="152">
        <f>SUM(F6:F21)</f>
        <v>0</v>
      </c>
    </row>
    <row r="6" ht="31.5" customHeight="1" spans="1:6">
      <c r="A6" s="165">
        <v>2050201</v>
      </c>
      <c r="B6" s="165" t="s">
        <v>76</v>
      </c>
      <c r="C6" s="165" t="str">
        <f>'一般公共预算财政拨款基本及项目经济分类总表（八）'!C6</f>
        <v>基本支出</v>
      </c>
      <c r="D6" s="154">
        <f t="shared" si="0"/>
        <v>5104730</v>
      </c>
      <c r="E6" s="154">
        <v>5104730</v>
      </c>
      <c r="F6" s="152"/>
    </row>
    <row r="7" ht="31.5" customHeight="1" spans="1:6">
      <c r="A7" s="165" t="str">
        <f>'一般公共预算财政拨款基本及项目经济分类总表（八）'!A7</f>
        <v>2080505</v>
      </c>
      <c r="B7" s="165" t="str">
        <f>'一般公共预算财政拨款基本及项目经济分类总表（八）'!B7</f>
        <v>机关事业单位基本养老保险缴费支出</v>
      </c>
      <c r="C7" s="165" t="str">
        <f>'一般公共预算财政拨款基本及项目经济分类总表（八）'!C7</f>
        <v>机关事业单位基本养老       保险缴费</v>
      </c>
      <c r="D7" s="154">
        <f t="shared" si="0"/>
        <v>507608.96</v>
      </c>
      <c r="E7" s="154">
        <f>SUM('一般公共预算财政拨款基本及项目经济分类总表（八）'!E7)</f>
        <v>507608.96</v>
      </c>
      <c r="F7" s="152"/>
    </row>
    <row r="8" ht="31.5" customHeight="1" spans="1:6">
      <c r="A8" s="165" t="str">
        <f>'一般公共预算财政拨款基本及项目经济分类总表（八）'!A8</f>
        <v>2089999</v>
      </c>
      <c r="B8" s="165" t="str">
        <f>'一般公共预算财政拨款基本及项目经济分类总表（八）'!B8</f>
        <v>其他社会保障和就业支出</v>
      </c>
      <c r="C8" s="165" t="str">
        <f>'一般公共预算财政拨款基本及项目经济分类总表（八）'!C8</f>
        <v>失业、工伤保险缴费</v>
      </c>
      <c r="D8" s="154">
        <f t="shared" si="0"/>
        <v>21324.6</v>
      </c>
      <c r="E8" s="154">
        <f>SUM('一般公共预算财政拨款基本及项目经济分类总表（八）'!E8)</f>
        <v>21324.6</v>
      </c>
      <c r="F8" s="152"/>
    </row>
    <row r="9" ht="31.5" customHeight="1" spans="1:6">
      <c r="A9" s="165" t="str">
        <f>'一般公共预算财政拨款基本及项目经济分类总表（八）'!A9</f>
        <v>2101102</v>
      </c>
      <c r="B9" s="165" t="str">
        <f>'一般公共预算财政拨款基本及项目经济分类总表（八）'!B9</f>
        <v>事业单位医疗</v>
      </c>
      <c r="C9" s="165" t="str">
        <f>'一般公共预算财政拨款基本及项目经济分类总表（八）'!C9</f>
        <v>职工基本医疗保险缴费</v>
      </c>
      <c r="D9" s="154">
        <f t="shared" si="0"/>
        <v>206216.14</v>
      </c>
      <c r="E9" s="154">
        <f>SUM('一般公共预算财政拨款基本及项目经济分类总表（八）'!E9)</f>
        <v>206216.14</v>
      </c>
      <c r="F9" s="152"/>
    </row>
    <row r="10" ht="31.5" customHeight="1" spans="1:6">
      <c r="A10" s="165" t="str">
        <f>'一般公共预算财政拨款基本及项目经济分类总表（八）'!A10</f>
        <v>2210201</v>
      </c>
      <c r="B10" s="165" t="str">
        <f>'一般公共预算财政拨款基本及项目经济分类总表（八）'!B10</f>
        <v>住房公积金</v>
      </c>
      <c r="C10" s="165" t="str">
        <f>'一般公共预算财政拨款基本及项目经济分类总表（八）'!C10</f>
        <v>住房公积金</v>
      </c>
      <c r="D10" s="154">
        <f t="shared" si="0"/>
        <v>347274.72</v>
      </c>
      <c r="E10" s="154">
        <f>SUM('一般公共预算财政拨款基本及项目经济分类总表（八）'!E10)</f>
        <v>347274.72</v>
      </c>
      <c r="F10" s="152"/>
    </row>
    <row r="11" ht="31.5" customHeight="1" spans="1:6">
      <c r="A11" s="165">
        <f>'一般公共预算财政拨款基本及项目经济分类总表（八）'!A11</f>
        <v>0</v>
      </c>
      <c r="B11" s="165">
        <f>'一般公共预算财政拨款基本及项目经济分类总表（八）'!B11</f>
        <v>0</v>
      </c>
      <c r="C11" s="165">
        <f>'一般公共预算财政拨款基本及项目经济分类总表（八）'!C11</f>
        <v>0</v>
      </c>
      <c r="D11" s="154">
        <f t="shared" si="0"/>
        <v>0</v>
      </c>
      <c r="E11" s="154"/>
      <c r="F11" s="152">
        <f>SUM('一般公共预算财政拨款基本及项目经济分类总表（八）'!F11)</f>
        <v>0</v>
      </c>
    </row>
    <row r="12" ht="31.5" customHeight="1" spans="1:6">
      <c r="A12" s="165">
        <f>'一般公共预算财政拨款基本及项目经济分类总表（八）'!A12</f>
        <v>0</v>
      </c>
      <c r="B12" s="165">
        <f>'一般公共预算财政拨款基本及项目经济分类总表（八）'!B12</f>
        <v>0</v>
      </c>
      <c r="C12" s="165">
        <f>'一般公共预算财政拨款基本及项目经济分类总表（八）'!C12</f>
        <v>0</v>
      </c>
      <c r="D12" s="154">
        <f t="shared" ref="D12:D21" si="1">SUM(E12:F12)</f>
        <v>0</v>
      </c>
      <c r="E12" s="154"/>
      <c r="F12" s="152">
        <f>SUM('一般公共预算财政拨款基本及项目经济分类总表（八）'!F12)</f>
        <v>0</v>
      </c>
    </row>
    <row r="13" ht="31.5" customHeight="1" spans="1:6">
      <c r="A13" s="165">
        <f>'一般公共预算财政拨款基本及项目经济分类总表（八）'!A12</f>
        <v>0</v>
      </c>
      <c r="B13" s="165">
        <f>'一般公共预算财政拨款基本及项目经济分类总表（八）'!B12</f>
        <v>0</v>
      </c>
      <c r="C13" s="165">
        <f>'一般公共预算财政拨款基本及项目经济分类总表（八）'!C12</f>
        <v>0</v>
      </c>
      <c r="D13" s="154">
        <f t="shared" si="1"/>
        <v>0</v>
      </c>
      <c r="E13" s="154"/>
      <c r="F13" s="152">
        <f>SUM('一般公共预算财政拨款基本及项目经济分类总表（八）'!F13)</f>
        <v>0</v>
      </c>
    </row>
    <row r="14" ht="31.5" customHeight="1" spans="1:6">
      <c r="A14" s="165">
        <f>'一般公共预算财政拨款基本及项目经济分类总表（八）'!A15</f>
        <v>0</v>
      </c>
      <c r="B14" s="165">
        <f>'一般公共预算财政拨款基本及项目经济分类总表（八）'!B15</f>
        <v>0</v>
      </c>
      <c r="C14" s="165">
        <f>'一般公共预算财政拨款基本及项目经济分类总表（八）'!C15</f>
        <v>0</v>
      </c>
      <c r="D14" s="154">
        <f t="shared" si="1"/>
        <v>0</v>
      </c>
      <c r="E14" s="154"/>
      <c r="F14" s="152">
        <f>SUM('一般公共预算财政拨款基本及项目经济分类总表（八）'!F14)</f>
        <v>0</v>
      </c>
    </row>
    <row r="15" ht="31.5" customHeight="1" spans="1:6">
      <c r="A15" s="165">
        <f>'一般公共预算财政拨款基本及项目经济分类总表（八）'!A16</f>
        <v>0</v>
      </c>
      <c r="B15" s="165">
        <f>'一般公共预算财政拨款基本及项目经济分类总表（八）'!B16</f>
        <v>0</v>
      </c>
      <c r="C15" s="165">
        <f>'一般公共预算财政拨款基本及项目经济分类总表（八）'!C16</f>
        <v>0</v>
      </c>
      <c r="D15" s="154">
        <f t="shared" si="1"/>
        <v>0</v>
      </c>
      <c r="E15" s="154"/>
      <c r="F15" s="152">
        <f>SUM('一般公共预算财政拨款基本及项目经济分类总表（八）'!F15)</f>
        <v>0</v>
      </c>
    </row>
    <row r="16" ht="31.5" customHeight="1" spans="1:6">
      <c r="A16" s="165">
        <f>'一般公共预算财政拨款基本及项目经济分类总表（八）'!A17</f>
        <v>0</v>
      </c>
      <c r="B16" s="165">
        <f>'一般公共预算财政拨款基本及项目经济分类总表（八）'!B17</f>
        <v>0</v>
      </c>
      <c r="C16" s="165">
        <f>'一般公共预算财政拨款基本及项目经济分类总表（八）'!C17</f>
        <v>0</v>
      </c>
      <c r="D16" s="154">
        <f t="shared" si="1"/>
        <v>0</v>
      </c>
      <c r="E16" s="154"/>
      <c r="F16" s="152">
        <f>SUM('一般公共预算财政拨款基本及项目经济分类总表（八）'!F16)</f>
        <v>0</v>
      </c>
    </row>
    <row r="17" ht="31.5" customHeight="1" spans="1:6">
      <c r="A17" s="165">
        <f>'一般公共预算财政拨款基本及项目经济分类总表（八）'!A18</f>
        <v>0</v>
      </c>
      <c r="B17" s="165">
        <f>'一般公共预算财政拨款基本及项目经济分类总表（八）'!B18</f>
        <v>0</v>
      </c>
      <c r="C17" s="165">
        <f>'一般公共预算财政拨款基本及项目经济分类总表（八）'!C18</f>
        <v>0</v>
      </c>
      <c r="D17" s="154">
        <f t="shared" si="1"/>
        <v>0</v>
      </c>
      <c r="E17" s="154"/>
      <c r="F17" s="152">
        <f>SUM('一般公共预算财政拨款基本及项目经济分类总表（八）'!F17)</f>
        <v>0</v>
      </c>
    </row>
    <row r="18" ht="31.5" customHeight="1" spans="1:6">
      <c r="A18" s="165">
        <f>'一般公共预算财政拨款基本及项目经济分类总表（八）'!A19</f>
        <v>0</v>
      </c>
      <c r="B18" s="165">
        <f>'一般公共预算财政拨款基本及项目经济分类总表（八）'!B19</f>
        <v>0</v>
      </c>
      <c r="C18" s="165">
        <f>'一般公共预算财政拨款基本及项目经济分类总表（八）'!C19</f>
        <v>0</v>
      </c>
      <c r="D18" s="154">
        <f t="shared" si="1"/>
        <v>0</v>
      </c>
      <c r="E18" s="154"/>
      <c r="F18" s="152">
        <f>SUM('一般公共预算财政拨款基本及项目经济分类总表（八）'!F18)</f>
        <v>0</v>
      </c>
    </row>
    <row r="19" ht="31.5" customHeight="1" spans="1:6">
      <c r="A19" s="165">
        <f>'一般公共预算财政拨款基本及项目经济分类总表（八）'!A20</f>
        <v>0</v>
      </c>
      <c r="B19" s="165">
        <f>'一般公共预算财政拨款基本及项目经济分类总表（八）'!B20</f>
        <v>0</v>
      </c>
      <c r="C19" s="165">
        <f>'一般公共预算财政拨款基本及项目经济分类总表（八）'!C20</f>
        <v>0</v>
      </c>
      <c r="D19" s="154">
        <f t="shared" si="1"/>
        <v>0</v>
      </c>
      <c r="E19" s="154"/>
      <c r="F19" s="152">
        <f>SUM('一般公共预算财政拨款基本及项目经济分类总表（八）'!F19)</f>
        <v>0</v>
      </c>
    </row>
    <row r="20" ht="31.5" customHeight="1" spans="1:6">
      <c r="A20" s="165">
        <f>'一般公共预算财政拨款基本及项目经济分类总表（八）'!A21</f>
        <v>0</v>
      </c>
      <c r="B20" s="165">
        <f>'一般公共预算财政拨款基本及项目经济分类总表（八）'!B21</f>
        <v>0</v>
      </c>
      <c r="C20" s="165">
        <f>'一般公共预算财政拨款基本及项目经济分类总表（八）'!C21</f>
        <v>0</v>
      </c>
      <c r="D20" s="154">
        <f t="shared" si="1"/>
        <v>0</v>
      </c>
      <c r="E20" s="154"/>
      <c r="F20" s="152">
        <f>SUM('一般公共预算财政拨款基本及项目经济分类总表（八）'!F20)</f>
        <v>0</v>
      </c>
    </row>
    <row r="21" ht="31.5" customHeight="1" spans="1:6">
      <c r="A21" s="165">
        <f>'一般公共预算财政拨款基本及项目经济分类总表（八）'!A22</f>
        <v>0</v>
      </c>
      <c r="B21" s="165">
        <f>'一般公共预算财政拨款基本及项目经济分类总表（八）'!B22</f>
        <v>0</v>
      </c>
      <c r="C21" s="165">
        <f>'一般公共预算财政拨款基本及项目经济分类总表（八）'!C22</f>
        <v>0</v>
      </c>
      <c r="D21" s="154">
        <f t="shared" si="1"/>
        <v>0</v>
      </c>
      <c r="E21" s="154"/>
      <c r="F21" s="152">
        <f>SUM('一般公共预算财政拨款基本及项目经济分类总表（八）'!F21)</f>
        <v>0</v>
      </c>
    </row>
    <row r="22" customHeight="1" spans="4:4">
      <c r="D22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scale="8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showGridLines="0" showZeros="0" workbookViewId="0">
      <selection activeCell="K13" sqref="K13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3" customWidth="1"/>
    <col min="5" max="5" width="13.6222222222222" customWidth="1"/>
    <col min="6" max="6" width="12.1222222222222" customWidth="1"/>
  </cols>
  <sheetData>
    <row r="1" ht="22.5" customHeight="1" spans="1:6">
      <c r="A1" s="49" t="s">
        <v>83</v>
      </c>
      <c r="B1" s="49"/>
      <c r="C1" s="49"/>
      <c r="D1" s="49"/>
      <c r="E1" s="49"/>
      <c r="F1" s="49"/>
    </row>
    <row r="2" ht="24" customHeight="1" spans="1:6">
      <c r="A2" s="69" t="str">
        <f>(部门基本情况表!A2)</f>
        <v>编报单位：万荣县示范幼儿园</v>
      </c>
      <c r="B2" s="69"/>
      <c r="C2" s="69"/>
      <c r="F2" s="38" t="s">
        <v>25</v>
      </c>
    </row>
    <row r="3" ht="20.25" customHeight="1" spans="1:6">
      <c r="A3" s="145" t="s">
        <v>84</v>
      </c>
      <c r="B3" s="146"/>
      <c r="C3" s="147" t="s">
        <v>85</v>
      </c>
      <c r="D3" s="141"/>
      <c r="E3" s="141"/>
      <c r="F3" s="71"/>
    </row>
    <row r="4" ht="18.75" customHeight="1" spans="1:6">
      <c r="A4" s="72" t="s">
        <v>86</v>
      </c>
      <c r="B4" s="75" t="s">
        <v>87</v>
      </c>
      <c r="C4" s="72" t="s">
        <v>88</v>
      </c>
      <c r="D4" s="147" t="s">
        <v>89</v>
      </c>
      <c r="E4" s="141"/>
      <c r="F4" s="71"/>
    </row>
    <row r="5" ht="24" customHeight="1" spans="1:6">
      <c r="A5" s="72"/>
      <c r="B5" s="148"/>
      <c r="C5" s="72"/>
      <c r="D5" s="16" t="s">
        <v>90</v>
      </c>
      <c r="E5" s="16" t="s">
        <v>69</v>
      </c>
      <c r="F5" s="18" t="s">
        <v>91</v>
      </c>
    </row>
    <row r="6" ht="20.25" customHeight="1" spans="1:6">
      <c r="A6" s="149" t="s">
        <v>30</v>
      </c>
      <c r="B6" s="150">
        <f>SUM(B7:B8)</f>
        <v>6187154</v>
      </c>
      <c r="C6" s="151" t="s">
        <v>31</v>
      </c>
      <c r="D6" s="152">
        <f>SUM(E6:F6)</f>
        <v>0</v>
      </c>
      <c r="E6" s="152"/>
      <c r="F6" s="150">
        <v>0</v>
      </c>
    </row>
    <row r="7" ht="22.5" customHeight="1" spans="1:7">
      <c r="A7" s="153" t="s">
        <v>32</v>
      </c>
      <c r="B7" s="152">
        <f>SUM('一般公共预算财政拨款支出表（六）'!D5)</f>
        <v>4370154</v>
      </c>
      <c r="C7" s="151" t="s">
        <v>33</v>
      </c>
      <c r="D7" s="152">
        <f t="shared" ref="D7:D33" si="0">SUM(E7:F7)</f>
        <v>0</v>
      </c>
      <c r="E7" s="154"/>
      <c r="F7" s="152">
        <v>0</v>
      </c>
      <c r="G7" s="48"/>
    </row>
    <row r="8" ht="23.25" customHeight="1" spans="1:7">
      <c r="A8" s="153" t="s">
        <v>92</v>
      </c>
      <c r="B8" s="155">
        <f>SUM('纳入财政专户管理的事业收入支出表（五）'!D5)</f>
        <v>1817000</v>
      </c>
      <c r="C8" s="151" t="s">
        <v>35</v>
      </c>
      <c r="D8" s="152">
        <f t="shared" si="0"/>
        <v>0</v>
      </c>
      <c r="E8" s="156"/>
      <c r="F8" s="157">
        <v>0</v>
      </c>
      <c r="G8" s="48"/>
    </row>
    <row r="9" ht="20.25" customHeight="1" spans="1:8">
      <c r="A9" s="149" t="s">
        <v>36</v>
      </c>
      <c r="B9" s="158">
        <f>SUM('政府性基金预算支出表（十）'!C5)</f>
        <v>0</v>
      </c>
      <c r="C9" s="151" t="s">
        <v>37</v>
      </c>
      <c r="D9" s="152">
        <f t="shared" si="0"/>
        <v>0</v>
      </c>
      <c r="E9" s="152"/>
      <c r="F9" s="152">
        <v>0</v>
      </c>
      <c r="G9" s="48"/>
      <c r="H9" s="48"/>
    </row>
    <row r="10" ht="20.25" customHeight="1" spans="1:8">
      <c r="A10" s="79"/>
      <c r="B10" s="158"/>
      <c r="C10" s="151" t="s">
        <v>39</v>
      </c>
      <c r="D10" s="152">
        <f t="shared" si="0"/>
        <v>5104730</v>
      </c>
      <c r="E10" s="152">
        <v>5104730</v>
      </c>
      <c r="F10" s="152">
        <v>0</v>
      </c>
      <c r="G10" s="48"/>
      <c r="H10" s="48"/>
    </row>
    <row r="11" ht="20.25" customHeight="1" spans="1:9">
      <c r="A11" s="79"/>
      <c r="B11" s="158"/>
      <c r="C11" s="151" t="s">
        <v>41</v>
      </c>
      <c r="D11" s="152">
        <f t="shared" si="0"/>
        <v>0</v>
      </c>
      <c r="E11" s="152"/>
      <c r="F11" s="152">
        <v>0</v>
      </c>
      <c r="G11" s="48"/>
      <c r="H11" s="48"/>
      <c r="I11" s="48"/>
    </row>
    <row r="12" ht="20.25" customHeight="1" spans="1:10">
      <c r="A12" s="79"/>
      <c r="B12" s="159"/>
      <c r="C12" s="45" t="s">
        <v>42</v>
      </c>
      <c r="D12" s="152">
        <f t="shared" si="0"/>
        <v>0</v>
      </c>
      <c r="E12" s="152"/>
      <c r="F12" s="152">
        <v>0</v>
      </c>
      <c r="G12" s="48"/>
      <c r="H12" s="48"/>
      <c r="I12" s="48"/>
      <c r="J12" s="48"/>
    </row>
    <row r="13" ht="20.25" customHeight="1" spans="1:10">
      <c r="A13" s="79"/>
      <c r="B13" s="159"/>
      <c r="C13" s="151" t="s">
        <v>43</v>
      </c>
      <c r="D13" s="152">
        <f t="shared" si="0"/>
        <v>528933.56</v>
      </c>
      <c r="E13" s="156">
        <v>528933.56</v>
      </c>
      <c r="F13" s="152">
        <v>0</v>
      </c>
      <c r="G13" s="48"/>
      <c r="H13" s="48"/>
      <c r="I13" s="48"/>
      <c r="J13" s="48"/>
    </row>
    <row r="14" ht="20.25" customHeight="1" spans="1:9">
      <c r="A14" s="79"/>
      <c r="B14" s="159"/>
      <c r="C14" s="151" t="s">
        <v>44</v>
      </c>
      <c r="D14" s="152">
        <f t="shared" si="0"/>
        <v>0</v>
      </c>
      <c r="E14" s="152"/>
      <c r="F14" s="152">
        <v>0</v>
      </c>
      <c r="G14" s="48"/>
      <c r="H14" s="48"/>
      <c r="I14" s="48"/>
    </row>
    <row r="15" ht="20.25" customHeight="1" spans="1:10">
      <c r="A15" s="79"/>
      <c r="B15" s="159"/>
      <c r="C15" s="45" t="s">
        <v>45</v>
      </c>
      <c r="D15" s="152">
        <f t="shared" si="0"/>
        <v>206216.14</v>
      </c>
      <c r="E15" s="152">
        <v>206216.14</v>
      </c>
      <c r="F15" s="152">
        <v>0</v>
      </c>
      <c r="G15" s="48"/>
      <c r="H15" s="48"/>
      <c r="I15" s="48"/>
      <c r="J15" s="48"/>
    </row>
    <row r="16" ht="20.25" customHeight="1" spans="1:8">
      <c r="A16" s="79"/>
      <c r="B16" s="159"/>
      <c r="C16" s="151" t="s">
        <v>46</v>
      </c>
      <c r="D16" s="152">
        <f t="shared" si="0"/>
        <v>0</v>
      </c>
      <c r="E16" s="152"/>
      <c r="F16" s="152">
        <v>0</v>
      </c>
      <c r="G16" s="48"/>
      <c r="H16" s="48"/>
    </row>
    <row r="17" ht="20.25" customHeight="1" spans="1:10">
      <c r="A17" s="79"/>
      <c r="B17" s="159"/>
      <c r="C17" s="151" t="s">
        <v>47</v>
      </c>
      <c r="D17" s="152">
        <f t="shared" si="0"/>
        <v>0</v>
      </c>
      <c r="E17" s="152"/>
      <c r="F17" s="152">
        <v>0</v>
      </c>
      <c r="G17" s="48"/>
      <c r="H17" s="48"/>
      <c r="I17" s="48"/>
      <c r="J17" s="48"/>
    </row>
    <row r="18" ht="20.25" customHeight="1" spans="1:10">
      <c r="A18" s="79"/>
      <c r="B18" s="159"/>
      <c r="C18" s="151" t="s">
        <v>48</v>
      </c>
      <c r="D18" s="152">
        <f t="shared" si="0"/>
        <v>0</v>
      </c>
      <c r="E18" s="152"/>
      <c r="F18" s="152">
        <v>0</v>
      </c>
      <c r="G18" s="48"/>
      <c r="H18" s="48"/>
      <c r="I18" s="48"/>
      <c r="J18" s="48"/>
    </row>
    <row r="19" ht="20.25" customHeight="1" spans="1:14">
      <c r="A19" s="79"/>
      <c r="B19" s="159"/>
      <c r="C19" s="151" t="s">
        <v>49</v>
      </c>
      <c r="D19" s="152">
        <f t="shared" si="0"/>
        <v>0</v>
      </c>
      <c r="E19" s="152"/>
      <c r="F19" s="152">
        <v>0</v>
      </c>
      <c r="G19" s="48"/>
      <c r="H19" s="48"/>
      <c r="I19" s="48"/>
      <c r="J19" s="48"/>
      <c r="K19" s="48"/>
      <c r="L19" s="48"/>
      <c r="N19" s="48"/>
    </row>
    <row r="20" ht="20.25" customHeight="1" spans="1:14">
      <c r="A20" s="79"/>
      <c r="B20" s="159"/>
      <c r="C20" s="151" t="s">
        <v>50</v>
      </c>
      <c r="D20" s="152">
        <f t="shared" si="0"/>
        <v>0</v>
      </c>
      <c r="E20" s="152"/>
      <c r="F20" s="152">
        <v>0</v>
      </c>
      <c r="G20" s="48"/>
      <c r="H20" s="48"/>
      <c r="I20" s="48"/>
      <c r="J20" s="48"/>
      <c r="K20" s="48"/>
      <c r="L20" s="48"/>
      <c r="M20" s="48"/>
      <c r="N20" s="48"/>
    </row>
    <row r="21" ht="20.25" customHeight="1" spans="1:13">
      <c r="A21" s="79"/>
      <c r="B21" s="159"/>
      <c r="C21" s="151" t="s">
        <v>51</v>
      </c>
      <c r="D21" s="152">
        <f t="shared" si="0"/>
        <v>0</v>
      </c>
      <c r="E21" s="152"/>
      <c r="F21" s="152">
        <v>0</v>
      </c>
      <c r="G21" s="48"/>
      <c r="H21" s="48"/>
      <c r="I21" s="48"/>
      <c r="J21" s="48"/>
      <c r="K21" s="48"/>
      <c r="L21" s="48"/>
      <c r="M21" s="48"/>
    </row>
    <row r="22" ht="20.25" customHeight="1" spans="1:11">
      <c r="A22" s="79"/>
      <c r="B22" s="159"/>
      <c r="C22" s="151" t="s">
        <v>52</v>
      </c>
      <c r="D22" s="152">
        <f t="shared" si="0"/>
        <v>0</v>
      </c>
      <c r="E22" s="152"/>
      <c r="F22" s="152">
        <v>0</v>
      </c>
      <c r="G22" s="48"/>
      <c r="H22" s="48"/>
      <c r="I22" s="48"/>
      <c r="J22" s="48"/>
      <c r="K22" s="48"/>
    </row>
    <row r="23" ht="20.25" customHeight="1" spans="1:8">
      <c r="A23" s="79"/>
      <c r="B23" s="159"/>
      <c r="C23" s="151" t="s">
        <v>53</v>
      </c>
      <c r="D23" s="152">
        <f t="shared" si="0"/>
        <v>0</v>
      </c>
      <c r="E23" s="152"/>
      <c r="F23" s="152">
        <v>0</v>
      </c>
      <c r="G23" s="48"/>
      <c r="H23" s="48"/>
    </row>
    <row r="24" ht="20.25" customHeight="1" spans="1:8">
      <c r="A24" s="79"/>
      <c r="B24" s="159"/>
      <c r="C24" s="45" t="s">
        <v>54</v>
      </c>
      <c r="D24" s="152">
        <f t="shared" si="0"/>
        <v>0</v>
      </c>
      <c r="E24" s="152"/>
      <c r="F24" s="152">
        <v>0</v>
      </c>
      <c r="G24" s="48"/>
      <c r="H24" s="48"/>
    </row>
    <row r="25" ht="20.25" customHeight="1" spans="1:11">
      <c r="A25" s="79"/>
      <c r="B25" s="159"/>
      <c r="C25" s="151" t="s">
        <v>55</v>
      </c>
      <c r="D25" s="152">
        <f t="shared" si="0"/>
        <v>347274.72</v>
      </c>
      <c r="E25" s="152">
        <v>347274.72</v>
      </c>
      <c r="F25" s="152">
        <v>0</v>
      </c>
      <c r="G25" s="48"/>
      <c r="H25" s="48"/>
      <c r="I25" s="48"/>
      <c r="J25" s="48"/>
      <c r="K25" s="48"/>
    </row>
    <row r="26" ht="20.25" customHeight="1" spans="1:10">
      <c r="A26" s="79"/>
      <c r="B26" s="159"/>
      <c r="C26" s="151" t="s">
        <v>56</v>
      </c>
      <c r="D26" s="152">
        <f t="shared" si="0"/>
        <v>0</v>
      </c>
      <c r="E26" s="152"/>
      <c r="F26" s="152">
        <v>0</v>
      </c>
      <c r="G26" s="48"/>
      <c r="H26" s="48"/>
      <c r="I26" s="48"/>
      <c r="J26" s="48"/>
    </row>
    <row r="27" ht="20.25" customHeight="1" spans="1:10">
      <c r="A27" s="79"/>
      <c r="B27" s="159"/>
      <c r="C27" s="160" t="s">
        <v>57</v>
      </c>
      <c r="D27" s="152">
        <f t="shared" si="0"/>
        <v>0</v>
      </c>
      <c r="E27" s="152"/>
      <c r="F27" s="152">
        <v>0</v>
      </c>
      <c r="G27" s="48"/>
      <c r="H27" s="48"/>
      <c r="I27" s="48"/>
      <c r="J27" s="48"/>
    </row>
    <row r="28" ht="20.25" customHeight="1" spans="1:10">
      <c r="A28" s="79"/>
      <c r="B28" s="159"/>
      <c r="C28" s="151" t="s">
        <v>58</v>
      </c>
      <c r="D28" s="152">
        <f t="shared" si="0"/>
        <v>0</v>
      </c>
      <c r="E28" s="152"/>
      <c r="F28" s="152">
        <v>0</v>
      </c>
      <c r="G28" s="48"/>
      <c r="J28" s="48"/>
    </row>
    <row r="29" ht="20.25" customHeight="1" spans="1:9">
      <c r="A29" s="79"/>
      <c r="B29" s="159"/>
      <c r="C29" s="151" t="s">
        <v>59</v>
      </c>
      <c r="D29" s="152">
        <f t="shared" si="0"/>
        <v>0</v>
      </c>
      <c r="E29" s="152">
        <v>0</v>
      </c>
      <c r="F29" s="152">
        <v>0</v>
      </c>
      <c r="G29" s="48"/>
      <c r="H29" s="48"/>
      <c r="I29" s="48"/>
    </row>
    <row r="30" ht="20.25" customHeight="1" spans="1:12">
      <c r="A30" s="79"/>
      <c r="B30" s="159"/>
      <c r="C30" s="151" t="s">
        <v>60</v>
      </c>
      <c r="D30" s="152">
        <f t="shared" si="0"/>
        <v>0</v>
      </c>
      <c r="E30" s="152">
        <v>0</v>
      </c>
      <c r="F30" s="152">
        <v>0</v>
      </c>
      <c r="G30" s="48"/>
      <c r="H30" s="48"/>
      <c r="I30" s="48"/>
      <c r="J30" s="48"/>
      <c r="K30" s="48"/>
      <c r="L30" s="48"/>
    </row>
    <row r="31" ht="20.25" customHeight="1" spans="1:11">
      <c r="A31" s="79"/>
      <c r="B31" s="159"/>
      <c r="C31" s="151" t="s">
        <v>61</v>
      </c>
      <c r="D31" s="152">
        <f t="shared" si="0"/>
        <v>0</v>
      </c>
      <c r="E31" s="152">
        <v>0</v>
      </c>
      <c r="F31" s="152">
        <v>0</v>
      </c>
      <c r="G31" s="48"/>
      <c r="H31" s="48"/>
      <c r="I31" s="48"/>
      <c r="J31" s="48"/>
      <c r="K31" s="48"/>
    </row>
    <row r="32" ht="20.25" customHeight="1" spans="1:9">
      <c r="A32" s="79"/>
      <c r="B32" s="159"/>
      <c r="C32" s="160" t="s">
        <v>62</v>
      </c>
      <c r="D32" s="152">
        <f t="shared" si="0"/>
        <v>0</v>
      </c>
      <c r="E32" s="152">
        <v>0</v>
      </c>
      <c r="F32" s="152">
        <v>0</v>
      </c>
      <c r="G32" s="48"/>
      <c r="H32" s="48"/>
      <c r="I32" s="48"/>
    </row>
    <row r="33" ht="20.25" customHeight="1" spans="1:7">
      <c r="A33" s="79"/>
      <c r="B33" s="159"/>
      <c r="C33" s="160" t="s">
        <v>63</v>
      </c>
      <c r="D33" s="152">
        <f t="shared" si="0"/>
        <v>0</v>
      </c>
      <c r="E33" s="152">
        <v>0</v>
      </c>
      <c r="F33" s="152">
        <v>0</v>
      </c>
      <c r="G33" s="48"/>
    </row>
    <row r="34" ht="20.25" customHeight="1" spans="1:6">
      <c r="A34" s="16" t="s">
        <v>64</v>
      </c>
      <c r="B34" s="161">
        <f>SUM(B6,B9)</f>
        <v>6187154</v>
      </c>
      <c r="C34" s="40" t="s">
        <v>65</v>
      </c>
      <c r="D34" s="152">
        <f t="shared" ref="D34:F34" si="1">SUM(D6:D33)</f>
        <v>6187154.42</v>
      </c>
      <c r="E34" s="152">
        <f t="shared" si="1"/>
        <v>6187154.42</v>
      </c>
      <c r="F34" s="152">
        <f t="shared" si="1"/>
        <v>0</v>
      </c>
    </row>
    <row r="35" customHeight="1" spans="2:3">
      <c r="B35" s="48"/>
      <c r="C35" s="48"/>
    </row>
    <row r="36" customHeight="1" spans="2:2">
      <c r="B36" s="4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J5" sqref="J5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7.5" customHeight="1" spans="1:6">
      <c r="A1" s="49" t="s">
        <v>93</v>
      </c>
      <c r="B1" s="49"/>
      <c r="C1" s="49"/>
      <c r="D1" s="49"/>
      <c r="E1" s="49"/>
      <c r="F1" s="49"/>
    </row>
    <row r="2" ht="25.5" customHeight="1" spans="1:6">
      <c r="A2" s="69" t="str">
        <f>(部门基本情况表!A2)</f>
        <v>编报单位：万荣县示范幼儿园</v>
      </c>
      <c r="B2" s="69"/>
      <c r="C2" s="69"/>
      <c r="F2" s="38" t="s">
        <v>25</v>
      </c>
    </row>
    <row r="3" ht="31.5" customHeight="1" spans="1:6">
      <c r="A3" s="10" t="s">
        <v>94</v>
      </c>
      <c r="B3" s="141"/>
      <c r="C3" s="71"/>
      <c r="D3" s="72" t="s">
        <v>79</v>
      </c>
      <c r="E3" s="72" t="s">
        <v>80</v>
      </c>
      <c r="F3" s="72" t="s">
        <v>81</v>
      </c>
    </row>
    <row r="4" ht="34.5" customHeight="1" spans="1:6">
      <c r="A4" s="16" t="s">
        <v>72</v>
      </c>
      <c r="B4" s="40" t="s">
        <v>73</v>
      </c>
      <c r="C4" s="53" t="s">
        <v>95</v>
      </c>
      <c r="D4" s="72"/>
      <c r="E4" s="72"/>
      <c r="F4" s="72"/>
    </row>
    <row r="5" ht="31.5" customHeight="1" spans="1:6">
      <c r="A5" s="144"/>
      <c r="B5" s="142"/>
      <c r="C5" s="143" t="s">
        <v>23</v>
      </c>
      <c r="D5" s="133">
        <f>SUM(E5:F5)</f>
        <v>1817000</v>
      </c>
      <c r="E5" s="133">
        <f>SUM(E6:E21)</f>
        <v>1817000</v>
      </c>
      <c r="F5" s="133">
        <f>SUM(F6:F21)</f>
        <v>0</v>
      </c>
    </row>
    <row r="6" ht="31.5" customHeight="1" spans="1:6">
      <c r="A6" s="102">
        <v>2050201</v>
      </c>
      <c r="B6" s="102" t="s">
        <v>76</v>
      </c>
      <c r="C6" s="102" t="s">
        <v>96</v>
      </c>
      <c r="D6" s="133">
        <f t="shared" ref="D6:D22" si="0">SUM(E6:F6)</f>
        <v>1817000</v>
      </c>
      <c r="E6" s="133">
        <v>1817000</v>
      </c>
      <c r="F6" s="133"/>
    </row>
    <row r="7" ht="31.5" customHeight="1" spans="1:6">
      <c r="A7" s="102"/>
      <c r="B7" s="102"/>
      <c r="C7" s="102"/>
      <c r="D7" s="133">
        <f t="shared" si="0"/>
        <v>0</v>
      </c>
      <c r="E7" s="133"/>
      <c r="F7" s="133"/>
    </row>
    <row r="8" ht="31.5" customHeight="1" spans="1:6">
      <c r="A8" s="102"/>
      <c r="B8" s="102"/>
      <c r="C8" s="102"/>
      <c r="D8" s="133">
        <f t="shared" si="0"/>
        <v>0</v>
      </c>
      <c r="E8" s="133"/>
      <c r="F8" s="133"/>
    </row>
    <row r="9" ht="31.5" customHeight="1" spans="1:6">
      <c r="A9" s="102"/>
      <c r="B9" s="102"/>
      <c r="C9" s="102"/>
      <c r="D9" s="133">
        <f t="shared" si="0"/>
        <v>0</v>
      </c>
      <c r="E9" s="133"/>
      <c r="F9" s="133"/>
    </row>
    <row r="10" ht="31.5" customHeight="1" spans="1:6">
      <c r="A10" s="144"/>
      <c r="B10" s="142"/>
      <c r="C10" s="143"/>
      <c r="D10" s="133">
        <f t="shared" si="0"/>
        <v>0</v>
      </c>
      <c r="E10" s="133"/>
      <c r="F10" s="133"/>
    </row>
    <row r="11" ht="31.5" customHeight="1" spans="1:6">
      <c r="A11" s="144"/>
      <c r="B11" s="142"/>
      <c r="C11" s="143"/>
      <c r="D11" s="133">
        <f t="shared" si="0"/>
        <v>0</v>
      </c>
      <c r="E11" s="133"/>
      <c r="F11" s="133"/>
    </row>
    <row r="12" ht="31.5" customHeight="1" spans="1:6">
      <c r="A12" s="144"/>
      <c r="B12" s="142"/>
      <c r="C12" s="143"/>
      <c r="D12" s="133">
        <f t="shared" si="0"/>
        <v>0</v>
      </c>
      <c r="E12" s="133"/>
      <c r="F12" s="133"/>
    </row>
    <row r="13" ht="31.5" customHeight="1" spans="1:6">
      <c r="A13" s="144"/>
      <c r="B13" s="144"/>
      <c r="C13" s="144"/>
      <c r="D13" s="133">
        <f t="shared" si="0"/>
        <v>0</v>
      </c>
      <c r="E13" s="133"/>
      <c r="F13" s="133"/>
    </row>
    <row r="14" ht="31.5" customHeight="1" spans="1:6">
      <c r="A14" s="144"/>
      <c r="B14" s="144"/>
      <c r="C14" s="144"/>
      <c r="D14" s="133">
        <f t="shared" si="0"/>
        <v>0</v>
      </c>
      <c r="E14" s="133"/>
      <c r="F14" s="133"/>
    </row>
    <row r="15" ht="31.5" customHeight="1" spans="1:6">
      <c r="A15" s="144"/>
      <c r="B15" s="144"/>
      <c r="C15" s="144"/>
      <c r="D15" s="133">
        <f t="shared" si="0"/>
        <v>0</v>
      </c>
      <c r="E15" s="133"/>
      <c r="F15" s="133"/>
    </row>
    <row r="16" ht="31.5" customHeight="1" spans="1:6">
      <c r="A16" s="144"/>
      <c r="B16" s="144"/>
      <c r="C16" s="144"/>
      <c r="D16" s="133">
        <f t="shared" si="0"/>
        <v>0</v>
      </c>
      <c r="E16" s="133"/>
      <c r="F16" s="133"/>
    </row>
    <row r="17" ht="31.5" customHeight="1" spans="1:6">
      <c r="A17" s="144"/>
      <c r="B17" s="144"/>
      <c r="C17" s="144"/>
      <c r="D17" s="133">
        <f t="shared" si="0"/>
        <v>0</v>
      </c>
      <c r="E17" s="133"/>
      <c r="F17" s="133"/>
    </row>
    <row r="18" ht="31.5" customHeight="1" spans="1:6">
      <c r="A18" s="144"/>
      <c r="B18" s="144"/>
      <c r="C18" s="144"/>
      <c r="D18" s="133">
        <f t="shared" si="0"/>
        <v>0</v>
      </c>
      <c r="E18" s="133"/>
      <c r="F18" s="133"/>
    </row>
    <row r="19" ht="31.5" customHeight="1" spans="1:6">
      <c r="A19" s="144"/>
      <c r="B19" s="144"/>
      <c r="C19" s="144"/>
      <c r="D19" s="133">
        <f t="shared" si="0"/>
        <v>0</v>
      </c>
      <c r="E19" s="133"/>
      <c r="F19" s="133"/>
    </row>
    <row r="20" ht="31.5" customHeight="1" spans="1:6">
      <c r="A20" s="144"/>
      <c r="B20" s="144"/>
      <c r="C20" s="144"/>
      <c r="D20" s="133">
        <f t="shared" si="0"/>
        <v>0</v>
      </c>
      <c r="E20" s="133"/>
      <c r="F20" s="133"/>
    </row>
    <row r="21" ht="31.5" customHeight="1" spans="1:6">
      <c r="A21" s="144"/>
      <c r="B21" s="144"/>
      <c r="C21" s="144"/>
      <c r="D21" s="133">
        <f t="shared" si="0"/>
        <v>0</v>
      </c>
      <c r="E21" s="133"/>
      <c r="F21" s="133"/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workbookViewId="0">
      <selection activeCell="I7" sqref="I7"/>
    </sheetView>
  </sheetViews>
  <sheetFormatPr defaultColWidth="9.12222222222222" defaultRowHeight="12.75" customHeight="1" outlineLevelCol="5"/>
  <cols>
    <col min="1" max="1" width="11.3777777777778" customWidth="1"/>
    <col min="2" max="2" width="17.1222222222222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9" t="s">
        <v>97</v>
      </c>
      <c r="B1" s="49"/>
      <c r="C1" s="49"/>
      <c r="D1" s="49"/>
      <c r="E1" s="49"/>
      <c r="F1" s="49"/>
    </row>
    <row r="2" ht="28.5" customHeight="1" spans="1:6">
      <c r="A2" s="69" t="str">
        <f>(部门基本情况表!A2)</f>
        <v>编报单位：万荣县示范幼儿园</v>
      </c>
      <c r="B2" s="69"/>
      <c r="C2" s="69"/>
      <c r="D2" s="69"/>
      <c r="F2" s="38" t="s">
        <v>25</v>
      </c>
    </row>
    <row r="3" ht="33.75" customHeight="1" spans="1:6">
      <c r="A3" s="10" t="s">
        <v>98</v>
      </c>
      <c r="B3" s="141"/>
      <c r="C3" s="71"/>
      <c r="D3" s="72" t="s">
        <v>79</v>
      </c>
      <c r="E3" s="72" t="s">
        <v>80</v>
      </c>
      <c r="F3" s="72" t="s">
        <v>81</v>
      </c>
    </row>
    <row r="4" ht="33" customHeight="1" spans="1:6">
      <c r="A4" s="16" t="s">
        <v>72</v>
      </c>
      <c r="B4" s="40" t="s">
        <v>73</v>
      </c>
      <c r="C4" s="53" t="s">
        <v>95</v>
      </c>
      <c r="D4" s="72"/>
      <c r="E4" s="72"/>
      <c r="F4" s="72"/>
    </row>
    <row r="5" ht="31.5" customHeight="1" spans="1:6">
      <c r="A5" s="142"/>
      <c r="B5" s="142"/>
      <c r="C5" s="143" t="s">
        <v>99</v>
      </c>
      <c r="D5" s="47">
        <f>SUM(E5:F5)</f>
        <v>4370154</v>
      </c>
      <c r="E5" s="47">
        <f>SUM(E6:E21)</f>
        <v>4370154</v>
      </c>
      <c r="F5" s="47">
        <f>SUM(F6:F21)</f>
        <v>0</v>
      </c>
    </row>
    <row r="6" ht="31.5" customHeight="1" spans="1:6">
      <c r="A6" s="102" t="s">
        <v>100</v>
      </c>
      <c r="B6" s="102" t="s">
        <v>101</v>
      </c>
      <c r="C6" s="102" t="str">
        <f>'一般公共预算财政拨款基本及项目经济分类总表（八）'!C6</f>
        <v>基本支出</v>
      </c>
      <c r="D6" s="47">
        <f t="shared" ref="D6:D21" si="0">SUM(E6:F6)</f>
        <v>3287729.58</v>
      </c>
      <c r="E6" s="47">
        <f>SUM('一般公共预算财政拨款基本及项目经济分类总表（八）'!E6)</f>
        <v>3287729.58</v>
      </c>
      <c r="F6" s="47"/>
    </row>
    <row r="7" ht="31.5" customHeight="1" spans="1:6">
      <c r="A7" s="102" t="str">
        <f>'一般公共预算财政拨款基本及项目经济分类总表（八）'!A7</f>
        <v>2080505</v>
      </c>
      <c r="B7" s="102" t="str">
        <f>'一般公共预算财政拨款基本及项目经济分类总表（八）'!B7</f>
        <v>机关事业单位基本养老保险缴费支出</v>
      </c>
      <c r="C7" s="102" t="str">
        <f>'一般公共预算财政拨款基本及项目经济分类总表（八）'!C7</f>
        <v>机关事业单位基本养老       保险缴费</v>
      </c>
      <c r="D7" s="47">
        <f t="shared" si="0"/>
        <v>507608.96</v>
      </c>
      <c r="E7" s="47">
        <f>SUM('一般公共预算财政拨款基本及项目经济分类总表（八）'!E7)</f>
        <v>507608.96</v>
      </c>
      <c r="F7" s="47"/>
    </row>
    <row r="8" ht="31.5" customHeight="1" spans="1:6">
      <c r="A8" s="102" t="str">
        <f>'一般公共预算财政拨款基本及项目经济分类总表（八）'!A8</f>
        <v>2089999</v>
      </c>
      <c r="B8" s="102" t="str">
        <f>'一般公共预算财政拨款基本及项目经济分类总表（八）'!B8</f>
        <v>其他社会保障和就业支出</v>
      </c>
      <c r="C8" s="102" t="str">
        <f>'一般公共预算财政拨款基本及项目经济分类总表（八）'!C8</f>
        <v>失业、工伤保险缴费</v>
      </c>
      <c r="D8" s="47">
        <f t="shared" si="0"/>
        <v>21324.6</v>
      </c>
      <c r="E8" s="47">
        <f>SUM('一般公共预算财政拨款基本及项目经济分类总表（八）'!E8)</f>
        <v>21324.6</v>
      </c>
      <c r="F8" s="47"/>
    </row>
    <row r="9" ht="31.5" customHeight="1" spans="1:6">
      <c r="A9" s="102" t="str">
        <f>'一般公共预算财政拨款基本及项目经济分类总表（八）'!A9</f>
        <v>2101102</v>
      </c>
      <c r="B9" s="102" t="str">
        <f>'一般公共预算财政拨款基本及项目经济分类总表（八）'!B9</f>
        <v>事业单位医疗</v>
      </c>
      <c r="C9" s="102" t="str">
        <f>'一般公共预算财政拨款基本及项目经济分类总表（八）'!C9</f>
        <v>职工基本医疗保险缴费</v>
      </c>
      <c r="D9" s="47">
        <f t="shared" si="0"/>
        <v>206216.14</v>
      </c>
      <c r="E9" s="47">
        <f>SUM('一般公共预算财政拨款基本及项目经济分类总表（八）'!E9)</f>
        <v>206216.14</v>
      </c>
      <c r="F9" s="47"/>
    </row>
    <row r="10" ht="31.5" customHeight="1" spans="1:6">
      <c r="A10" s="102" t="str">
        <f>'一般公共预算财政拨款基本及项目经济分类总表（八）'!A10</f>
        <v>2210201</v>
      </c>
      <c r="B10" s="102" t="str">
        <f>'一般公共预算财政拨款基本及项目经济分类总表（八）'!B10</f>
        <v>住房公积金</v>
      </c>
      <c r="C10" s="102" t="str">
        <f>'一般公共预算财政拨款基本及项目经济分类总表（八）'!C10</f>
        <v>住房公积金</v>
      </c>
      <c r="D10" s="47">
        <f t="shared" si="0"/>
        <v>347274.72</v>
      </c>
      <c r="E10" s="47">
        <f>SUM('一般公共预算财政拨款基本及项目经济分类总表（八）'!E10)</f>
        <v>347274.72</v>
      </c>
      <c r="F10" s="47"/>
    </row>
    <row r="11" ht="31.5" customHeight="1" spans="1:6">
      <c r="A11" s="102">
        <f>'一般公共预算财政拨款基本及项目经济分类总表（八）'!A11</f>
        <v>0</v>
      </c>
      <c r="B11" s="102">
        <f>'一般公共预算财政拨款基本及项目经济分类总表（八）'!B11</f>
        <v>0</v>
      </c>
      <c r="C11" s="102">
        <f>'一般公共预算财政拨款基本及项目经济分类总表（八）'!C11</f>
        <v>0</v>
      </c>
      <c r="D11" s="47">
        <f t="shared" si="0"/>
        <v>0</v>
      </c>
      <c r="E11" s="47"/>
      <c r="F11" s="47">
        <f>SUM('一般公共预算财政拨款基本及项目经济分类总表（八）'!F11)</f>
        <v>0</v>
      </c>
    </row>
    <row r="12" ht="31.5" customHeight="1" spans="1:6">
      <c r="A12" s="102">
        <f>'一般公共预算财政拨款基本及项目经济分类总表（八）'!A12</f>
        <v>0</v>
      </c>
      <c r="B12" s="102">
        <f>'一般公共预算财政拨款基本及项目经济分类总表（八）'!B12</f>
        <v>0</v>
      </c>
      <c r="C12" s="102">
        <f>'一般公共预算财政拨款基本及项目经济分类总表（八）'!C12</f>
        <v>0</v>
      </c>
      <c r="D12" s="47"/>
      <c r="E12" s="47"/>
      <c r="F12" s="47">
        <f>SUM('一般公共预算财政拨款基本及项目经济分类总表（八）'!F12)</f>
        <v>0</v>
      </c>
    </row>
    <row r="13" ht="31.5" customHeight="1" spans="1:6">
      <c r="A13" s="102">
        <f>'一般公共预算财政拨款基本及项目经济分类总表（八）'!A13</f>
        <v>0</v>
      </c>
      <c r="B13" s="102">
        <f>'一般公共预算财政拨款基本及项目经济分类总表（八）'!B13</f>
        <v>0</v>
      </c>
      <c r="C13" s="102">
        <f>'一般公共预算财政拨款基本及项目经济分类总表（八）'!C13</f>
        <v>0</v>
      </c>
      <c r="D13" s="47">
        <f t="shared" si="0"/>
        <v>0</v>
      </c>
      <c r="E13" s="47">
        <f>SUM('一般公共预算财政拨款基本及项目经济分类总表（八）'!E13)</f>
        <v>0</v>
      </c>
      <c r="F13" s="47">
        <f>SUM('一般公共预算财政拨款基本及项目经济分类总表（八）'!F13)</f>
        <v>0</v>
      </c>
    </row>
    <row r="14" ht="31.5" customHeight="1" spans="1:6">
      <c r="A14" s="102">
        <f>'一般公共预算财政拨款基本及项目经济分类总表（八）'!A13</f>
        <v>0</v>
      </c>
      <c r="B14" s="102">
        <f>'一般公共预算财政拨款基本及项目经济分类总表（八）'!B13</f>
        <v>0</v>
      </c>
      <c r="C14" s="102">
        <f>'一般公共预算财政拨款基本及项目经济分类总表（八）'!C13</f>
        <v>0</v>
      </c>
      <c r="D14" s="47">
        <f t="shared" si="0"/>
        <v>0</v>
      </c>
      <c r="E14" s="47"/>
      <c r="F14" s="47">
        <f>SUM('一般公共预算财政拨款基本及项目经济分类总表（八）'!F14)</f>
        <v>0</v>
      </c>
    </row>
    <row r="15" ht="31.5" customHeight="1" spans="1:6">
      <c r="A15" s="102">
        <f>'一般公共预算财政拨款基本及项目经济分类总表（八）'!A13</f>
        <v>0</v>
      </c>
      <c r="B15" s="102">
        <f>'一般公共预算财政拨款基本及项目经济分类总表（八）'!B13</f>
        <v>0</v>
      </c>
      <c r="C15" s="102">
        <f>'一般公共预算财政拨款基本及项目经济分类总表（八）'!C13</f>
        <v>0</v>
      </c>
      <c r="D15" s="47">
        <f t="shared" si="0"/>
        <v>0</v>
      </c>
      <c r="E15" s="47"/>
      <c r="F15" s="47">
        <f>SUM('一般公共预算财政拨款基本及项目经济分类总表（八）'!F15)</f>
        <v>0</v>
      </c>
    </row>
    <row r="16" ht="31.5" customHeight="1" spans="1:6">
      <c r="A16" s="102">
        <f>'一般公共预算财政拨款基本及项目经济分类总表（八）'!A14</f>
        <v>0</v>
      </c>
      <c r="B16" s="102">
        <f>'一般公共预算财政拨款基本及项目经济分类总表（八）'!B14</f>
        <v>0</v>
      </c>
      <c r="C16" s="102">
        <f>'一般公共预算财政拨款基本及项目经济分类总表（八）'!C14</f>
        <v>0</v>
      </c>
      <c r="D16" s="47">
        <f t="shared" si="0"/>
        <v>0</v>
      </c>
      <c r="E16" s="47"/>
      <c r="F16" s="47">
        <f>SUM('一般公共预算财政拨款基本及项目经济分类总表（八）'!F16)</f>
        <v>0</v>
      </c>
    </row>
    <row r="17" ht="31.5" customHeight="1" spans="1:6">
      <c r="A17" s="102">
        <f>'一般公共预算财政拨款基本及项目经济分类总表（八）'!A15</f>
        <v>0</v>
      </c>
      <c r="B17" s="102">
        <f>'一般公共预算财政拨款基本及项目经济分类总表（八）'!B15</f>
        <v>0</v>
      </c>
      <c r="C17" s="102">
        <f>'一般公共预算财政拨款基本及项目经济分类总表（八）'!C15</f>
        <v>0</v>
      </c>
      <c r="D17" s="47">
        <f t="shared" si="0"/>
        <v>0</v>
      </c>
      <c r="E17" s="47"/>
      <c r="F17" s="47">
        <f>SUM('一般公共预算财政拨款基本及项目经济分类总表（八）'!F17)</f>
        <v>0</v>
      </c>
    </row>
    <row r="18" ht="31.5" customHeight="1" spans="1:6">
      <c r="A18" s="102">
        <f>'一般公共预算财政拨款基本及项目经济分类总表（八）'!A18</f>
        <v>0</v>
      </c>
      <c r="B18" s="102">
        <f>'一般公共预算财政拨款基本及项目经济分类总表（八）'!B18</f>
        <v>0</v>
      </c>
      <c r="C18" s="102">
        <f>'一般公共预算财政拨款基本及项目经济分类总表（八）'!C18</f>
        <v>0</v>
      </c>
      <c r="D18" s="47">
        <f t="shared" si="0"/>
        <v>0</v>
      </c>
      <c r="E18" s="47"/>
      <c r="F18" s="47">
        <f>SUM('一般公共预算财政拨款基本及项目经济分类总表（八）'!F18)</f>
        <v>0</v>
      </c>
    </row>
    <row r="19" ht="31.5" customHeight="1" spans="1:6">
      <c r="A19" s="102">
        <f>'一般公共预算财政拨款基本及项目经济分类总表（八）'!A19</f>
        <v>0</v>
      </c>
      <c r="B19" s="102">
        <f>'一般公共预算财政拨款基本及项目经济分类总表（八）'!B19</f>
        <v>0</v>
      </c>
      <c r="C19" s="102">
        <f>'一般公共预算财政拨款基本及项目经济分类总表（八）'!C19</f>
        <v>0</v>
      </c>
      <c r="D19" s="47">
        <f t="shared" si="0"/>
        <v>0</v>
      </c>
      <c r="E19" s="47"/>
      <c r="F19" s="47">
        <f>SUM('一般公共预算财政拨款基本及项目经济分类总表（八）'!F19)</f>
        <v>0</v>
      </c>
    </row>
    <row r="20" ht="31.5" customHeight="1" spans="1:6">
      <c r="A20" s="102">
        <f>'一般公共预算财政拨款基本及项目经济分类总表（八）'!A20</f>
        <v>0</v>
      </c>
      <c r="B20" s="102">
        <f>'一般公共预算财政拨款基本及项目经济分类总表（八）'!B20</f>
        <v>0</v>
      </c>
      <c r="C20" s="102">
        <f>'一般公共预算财政拨款基本及项目经济分类总表（八）'!C20</f>
        <v>0</v>
      </c>
      <c r="D20" s="47">
        <f t="shared" si="0"/>
        <v>0</v>
      </c>
      <c r="E20" s="47"/>
      <c r="F20" s="47">
        <f>SUM('一般公共预算财政拨款基本及项目经济分类总表（八）'!F20)</f>
        <v>0</v>
      </c>
    </row>
    <row r="21" ht="31.5" customHeight="1" spans="1:6">
      <c r="A21" s="102">
        <f>'一般公共预算财政拨款基本及项目经济分类总表（八）'!A21</f>
        <v>0</v>
      </c>
      <c r="B21" s="102">
        <f>'一般公共预算财政拨款基本及项目经济分类总表（八）'!B21</f>
        <v>0</v>
      </c>
      <c r="C21" s="102">
        <f>'一般公共预算财政拨款基本及项目经济分类总表（八）'!C21</f>
        <v>0</v>
      </c>
      <c r="D21" s="47">
        <f t="shared" si="0"/>
        <v>0</v>
      </c>
      <c r="E21" s="47"/>
      <c r="F21" s="47">
        <f>SUM('一般公共预算财政拨款基本及项目经济分类总表（八）'!F21)</f>
        <v>0</v>
      </c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  <pageSetUpPr fitToPage="1"/>
  </sheetPr>
  <dimension ref="A1:D31"/>
  <sheetViews>
    <sheetView showGridLines="0" showZeros="0" topLeftCell="A20" workbookViewId="0">
      <selection activeCell="G21" sqref="G21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9" t="s">
        <v>102</v>
      </c>
      <c r="B1" s="49"/>
      <c r="C1" s="49"/>
      <c r="D1" s="49"/>
    </row>
    <row r="2" ht="22.5" customHeight="1" spans="1:4">
      <c r="A2" s="69" t="str">
        <f>(部门基本情况表!A2)</f>
        <v>编报单位：万荣县示范幼儿园</v>
      </c>
      <c r="B2" s="69"/>
      <c r="C2" s="69"/>
      <c r="D2" s="70" t="s">
        <v>25</v>
      </c>
    </row>
    <row r="3" ht="39.75" customHeight="1" spans="1:4">
      <c r="A3" s="39" t="s">
        <v>103</v>
      </c>
      <c r="B3" s="39" t="s">
        <v>104</v>
      </c>
      <c r="C3" s="39" t="s">
        <v>103</v>
      </c>
      <c r="D3" s="39" t="s">
        <v>104</v>
      </c>
    </row>
    <row r="4" ht="21.6" customHeight="1" spans="1:4">
      <c r="A4" s="127" t="s">
        <v>23</v>
      </c>
      <c r="B4" s="128">
        <f>SUM(B5,D5,B15,B21)</f>
        <v>4370153.8</v>
      </c>
      <c r="C4" s="129"/>
      <c r="D4" s="130"/>
    </row>
    <row r="5" ht="21.6" customHeight="1" spans="1:4">
      <c r="A5" s="131" t="s">
        <v>105</v>
      </c>
      <c r="B5" s="132">
        <v>4357131</v>
      </c>
      <c r="C5" s="131" t="s">
        <v>106</v>
      </c>
      <c r="D5" s="133">
        <f>SUM(D6,D23,D26)</f>
        <v>13022.8</v>
      </c>
    </row>
    <row r="6" ht="21.6" customHeight="1" spans="1:4">
      <c r="A6" s="131" t="s">
        <v>107</v>
      </c>
      <c r="B6" s="132">
        <v>1712679</v>
      </c>
      <c r="C6" s="131" t="s">
        <v>108</v>
      </c>
      <c r="D6" s="133">
        <f>SUM(D7:D22)</f>
        <v>0</v>
      </c>
    </row>
    <row r="7" ht="21.6" customHeight="1" spans="1:4">
      <c r="A7" s="131" t="s">
        <v>109</v>
      </c>
      <c r="B7" s="132">
        <v>817200</v>
      </c>
      <c r="C7" s="131" t="s">
        <v>110</v>
      </c>
      <c r="D7" s="133"/>
    </row>
    <row r="8" ht="21.6" customHeight="1" spans="1:4">
      <c r="A8" s="134" t="s">
        <v>111</v>
      </c>
      <c r="B8" s="132">
        <v>1340500</v>
      </c>
      <c r="C8" s="131" t="s">
        <v>112</v>
      </c>
      <c r="D8" s="133"/>
    </row>
    <row r="9" ht="21.6" customHeight="1" spans="1:4">
      <c r="A9" s="135" t="s">
        <v>113</v>
      </c>
      <c r="B9" s="132">
        <v>139808</v>
      </c>
      <c r="C9" s="131" t="s">
        <v>114</v>
      </c>
      <c r="D9" s="133"/>
    </row>
    <row r="10" ht="21.6" customHeight="1" spans="1:4">
      <c r="A10" s="135" t="s">
        <v>115</v>
      </c>
      <c r="B10" s="132">
        <v>507608.96</v>
      </c>
      <c r="C10" s="135" t="s">
        <v>116</v>
      </c>
      <c r="D10" s="133"/>
    </row>
    <row r="11" ht="21.6" customHeight="1" spans="1:4">
      <c r="A11" s="135" t="s">
        <v>117</v>
      </c>
      <c r="B11" s="132">
        <v>206216.14</v>
      </c>
      <c r="C11" s="135" t="s">
        <v>118</v>
      </c>
      <c r="D11" s="133"/>
    </row>
    <row r="12" ht="21.6" customHeight="1" spans="1:4">
      <c r="A12" s="135" t="s">
        <v>119</v>
      </c>
      <c r="B12" s="132">
        <v>21324.6</v>
      </c>
      <c r="C12" s="135" t="s">
        <v>120</v>
      </c>
      <c r="D12" s="133"/>
    </row>
    <row r="13" ht="21.6" customHeight="1" spans="1:4">
      <c r="A13" s="134" t="s">
        <v>121</v>
      </c>
      <c r="B13" s="132">
        <v>347274.72</v>
      </c>
      <c r="C13" s="135" t="s">
        <v>122</v>
      </c>
      <c r="D13" s="133"/>
    </row>
    <row r="14" ht="21.6" customHeight="1" spans="1:4">
      <c r="A14" s="134" t="s">
        <v>123</v>
      </c>
      <c r="B14" s="132"/>
      <c r="C14" s="135" t="s">
        <v>124</v>
      </c>
      <c r="D14" s="133"/>
    </row>
    <row r="15" ht="21.6" customHeight="1" spans="1:4">
      <c r="A15" s="135" t="s">
        <v>125</v>
      </c>
      <c r="B15" s="132">
        <f>SUM(B16:B20)</f>
        <v>0</v>
      </c>
      <c r="C15" s="135" t="s">
        <v>126</v>
      </c>
      <c r="D15" s="133"/>
    </row>
    <row r="16" ht="21.6" customHeight="1" spans="1:4">
      <c r="A16" s="135" t="s">
        <v>127</v>
      </c>
      <c r="B16" s="133"/>
      <c r="C16" s="136" t="s">
        <v>128</v>
      </c>
      <c r="D16" s="133"/>
    </row>
    <row r="17" ht="21.6" customHeight="1" spans="1:4">
      <c r="A17" s="135" t="s">
        <v>129</v>
      </c>
      <c r="B17" s="133"/>
      <c r="C17" s="136" t="s">
        <v>130</v>
      </c>
      <c r="D17" s="133"/>
    </row>
    <row r="18" ht="21.6" customHeight="1" spans="1:4">
      <c r="A18" s="135" t="s">
        <v>131</v>
      </c>
      <c r="B18" s="133"/>
      <c r="C18" s="135" t="s">
        <v>132</v>
      </c>
      <c r="D18" s="133"/>
    </row>
    <row r="19" ht="21.6" customHeight="1" spans="1:4">
      <c r="A19" s="135" t="s">
        <v>133</v>
      </c>
      <c r="B19" s="133"/>
      <c r="C19" s="135" t="s">
        <v>134</v>
      </c>
      <c r="D19" s="133"/>
    </row>
    <row r="20" ht="21.6" customHeight="1" spans="1:4">
      <c r="A20" s="135" t="s">
        <v>135</v>
      </c>
      <c r="B20" s="133"/>
      <c r="C20" s="135" t="s">
        <v>136</v>
      </c>
      <c r="D20" s="133"/>
    </row>
    <row r="21" ht="21.6" customHeight="1" spans="1:4">
      <c r="A21" s="134" t="s">
        <v>137</v>
      </c>
      <c r="B21" s="133">
        <f>SUM(B22:B24)</f>
        <v>0</v>
      </c>
      <c r="C21" s="137" t="s">
        <v>138</v>
      </c>
      <c r="D21" s="133"/>
    </row>
    <row r="22" ht="21.6" customHeight="1" spans="1:4">
      <c r="A22" s="134" t="s">
        <v>139</v>
      </c>
      <c r="B22" s="133"/>
      <c r="C22" s="134" t="s">
        <v>140</v>
      </c>
      <c r="D22" s="138"/>
    </row>
    <row r="23" ht="21.6" customHeight="1" spans="1:4">
      <c r="A23" s="134" t="s">
        <v>141</v>
      </c>
      <c r="B23" s="133"/>
      <c r="C23" s="135" t="s">
        <v>142</v>
      </c>
      <c r="D23" s="133">
        <f>SUM(D24:D25)</f>
        <v>13022.8</v>
      </c>
    </row>
    <row r="24" ht="21.6" customHeight="1" spans="1:4">
      <c r="A24" s="134" t="s">
        <v>143</v>
      </c>
      <c r="B24" s="133"/>
      <c r="C24" s="135" t="s">
        <v>144</v>
      </c>
      <c r="D24" s="138">
        <v>8681.87</v>
      </c>
    </row>
    <row r="25" ht="21.6" customHeight="1" spans="1:4">
      <c r="A25" s="135"/>
      <c r="B25" s="139"/>
      <c r="C25" s="134" t="s">
        <v>145</v>
      </c>
      <c r="D25" s="138">
        <v>4340.93</v>
      </c>
    </row>
    <row r="26" ht="21.6" customHeight="1" spans="1:4">
      <c r="A26" s="135"/>
      <c r="B26" s="139"/>
      <c r="C26" s="131" t="s">
        <v>146</v>
      </c>
      <c r="D26" s="138">
        <f>SUM(D27:D31)</f>
        <v>0</v>
      </c>
    </row>
    <row r="27" ht="21.6" customHeight="1" spans="1:4">
      <c r="A27" s="135"/>
      <c r="B27" s="139"/>
      <c r="C27" s="131" t="s">
        <v>147</v>
      </c>
      <c r="D27" s="138"/>
    </row>
    <row r="28" ht="21.6" customHeight="1" spans="1:4">
      <c r="A28" s="135"/>
      <c r="B28" s="139"/>
      <c r="C28" s="135" t="s">
        <v>148</v>
      </c>
      <c r="D28" s="138"/>
    </row>
    <row r="29" ht="21.6" customHeight="1" spans="1:4">
      <c r="A29" s="135"/>
      <c r="B29" s="139"/>
      <c r="C29" s="135" t="s">
        <v>149</v>
      </c>
      <c r="D29" s="138"/>
    </row>
    <row r="30" ht="21.6" customHeight="1" spans="1:4">
      <c r="A30" s="135"/>
      <c r="B30" s="139"/>
      <c r="C30" s="135" t="s">
        <v>150</v>
      </c>
      <c r="D30" s="138"/>
    </row>
    <row r="31" ht="21.6" customHeight="1" spans="1:4">
      <c r="A31" s="131"/>
      <c r="B31" s="140"/>
      <c r="C31" s="135" t="s">
        <v>151</v>
      </c>
      <c r="D31" s="133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Y24"/>
  <sheetViews>
    <sheetView tabSelected="1" workbookViewId="0">
      <pane xSplit="6" ySplit="5" topLeftCell="G19" activePane="bottomRight" state="frozen"/>
      <selection/>
      <selection pane="topRight"/>
      <selection pane="bottomLeft"/>
      <selection pane="bottomRight" activeCell="G2" sqref="G$1:G$1048576"/>
    </sheetView>
  </sheetViews>
  <sheetFormatPr defaultColWidth="9.12222222222222" defaultRowHeight="12.75" customHeight="1"/>
  <cols>
    <col min="1" max="1" width="12.1222222222222" style="88" customWidth="1"/>
    <col min="2" max="2" width="17.3777777777778" style="88" customWidth="1"/>
    <col min="3" max="3" width="27.3777777777778" style="88" customWidth="1"/>
    <col min="4" max="4" width="14.3777777777778" style="88" customWidth="1"/>
    <col min="5" max="6" width="13.5" style="88" customWidth="1"/>
    <col min="7" max="7" width="16" style="88" hidden="1" customWidth="1"/>
    <col min="8" max="8" width="13" style="88" hidden="1" customWidth="1"/>
    <col min="9" max="9" width="13.1222222222222" style="88" hidden="1" customWidth="1"/>
    <col min="10" max="10" width="12" style="88" hidden="1" customWidth="1"/>
    <col min="11" max="11" width="11.5" style="88" hidden="1" customWidth="1"/>
    <col min="12" max="12" width="12" style="88" hidden="1" customWidth="1"/>
    <col min="13" max="14" width="11.6222222222222" style="88" hidden="1" customWidth="1"/>
    <col min="15" max="16" width="11" style="88" hidden="1" customWidth="1"/>
    <col min="17" max="17" width="12.3777777777778" style="88" hidden="1" customWidth="1"/>
    <col min="18" max="18" width="11.8777777777778" style="88" hidden="1" customWidth="1"/>
    <col min="19" max="19" width="11.1222222222222" style="88" hidden="1" customWidth="1"/>
    <col min="20" max="20" width="10.8777777777778" style="88" hidden="1" customWidth="1"/>
    <col min="21" max="21" width="8.87777777777778" style="88" hidden="1" customWidth="1"/>
    <col min="22" max="22" width="9" style="88" hidden="1" customWidth="1"/>
    <col min="23" max="23" width="9.5" style="88" hidden="1" customWidth="1"/>
    <col min="24" max="24" width="8.5" style="88" hidden="1" customWidth="1"/>
    <col min="25" max="25" width="10.5" style="88" hidden="1" customWidth="1"/>
    <col min="26" max="26" width="10.1222222222222" style="88" hidden="1" customWidth="1"/>
    <col min="27" max="28" width="8" style="88" hidden="1" customWidth="1"/>
    <col min="29" max="29" width="10.3777777777778" style="88" hidden="1" customWidth="1"/>
    <col min="30" max="30" width="11.1222222222222" style="88" hidden="1" customWidth="1"/>
    <col min="31" max="31" width="10" style="88" hidden="1" customWidth="1"/>
    <col min="32" max="32" width="9.87777777777778" style="88" hidden="1" customWidth="1"/>
    <col min="33" max="33" width="9.37777777777778" style="88" hidden="1" customWidth="1"/>
    <col min="34" max="34" width="8.37777777777778" style="88" hidden="1" customWidth="1"/>
    <col min="35" max="35" width="8.12222222222222" style="88" hidden="1" customWidth="1"/>
    <col min="36" max="39" width="9.62222222222222" style="88" hidden="1" customWidth="1"/>
    <col min="40" max="40" width="9.5" style="88" hidden="1" customWidth="1"/>
    <col min="41" max="41" width="9.62222222222222" style="88" hidden="1" customWidth="1"/>
    <col min="42" max="42" width="13" style="88" hidden="1" customWidth="1"/>
    <col min="43" max="43" width="10.3777777777778" style="88" hidden="1" customWidth="1"/>
    <col min="44" max="44" width="8" style="88" hidden="1" customWidth="1"/>
    <col min="45" max="46" width="10.6222222222222" style="88" hidden="1" customWidth="1"/>
    <col min="47" max="47" width="8" style="88" hidden="1" customWidth="1"/>
    <col min="48" max="48" width="10.3777777777778" style="88" hidden="1" customWidth="1"/>
    <col min="49" max="49" width="9.62222222222222" style="88" hidden="1" customWidth="1"/>
    <col min="50" max="50" width="11.3777777777778" style="88" hidden="1" customWidth="1"/>
    <col min="51" max="51" width="10.1222222222222" style="88" hidden="1" customWidth="1"/>
    <col min="52" max="52" width="10.5" style="88" hidden="1" customWidth="1"/>
    <col min="53" max="54" width="10" style="88" hidden="1" customWidth="1"/>
    <col min="55" max="55" width="10.1222222222222" style="88" hidden="1" customWidth="1"/>
    <col min="56" max="56" width="10" style="88" hidden="1" customWidth="1"/>
    <col min="57" max="57" width="9.37777777777778" style="88" hidden="1" customWidth="1"/>
    <col min="58" max="58" width="10.1222222222222" style="88" hidden="1" customWidth="1"/>
    <col min="59" max="59" width="9.62222222222222" style="88" hidden="1" customWidth="1"/>
    <col min="60" max="60" width="7" style="88" hidden="1" customWidth="1"/>
    <col min="61" max="62" width="9.62222222222222" style="88" hidden="1" customWidth="1"/>
    <col min="63" max="63" width="8.62222222222222" style="88" hidden="1" customWidth="1"/>
    <col min="64" max="64" width="10.1222222222222" style="88" hidden="1" customWidth="1"/>
    <col min="65" max="65" width="11.8777777777778" style="88" hidden="1" customWidth="1"/>
    <col min="66" max="16384" width="9.12222222222222" style="88"/>
  </cols>
  <sheetData>
    <row r="1" ht="36" customHeight="1" spans="1:65">
      <c r="A1" s="89" t="s">
        <v>152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 t="s">
        <v>152</v>
      </c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 t="s">
        <v>153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</row>
    <row r="2" ht="28.5" customHeight="1" spans="1:65">
      <c r="A2" s="90" t="str">
        <f>(部门基本情况表!A2)</f>
        <v>编报单位：万荣县示范幼儿园</v>
      </c>
      <c r="B2" s="90"/>
      <c r="C2" s="90"/>
      <c r="G2" s="91"/>
      <c r="Q2" s="91" t="s">
        <v>25</v>
      </c>
      <c r="R2" s="110" t="str">
        <f>部门基本情况表!A2</f>
        <v>编报单位：万荣县示范幼儿园</v>
      </c>
      <c r="S2" s="110"/>
      <c r="T2" s="110"/>
      <c r="U2" s="110"/>
      <c r="V2" s="110"/>
      <c r="W2" s="110"/>
      <c r="AO2" s="116" t="s">
        <v>25</v>
      </c>
      <c r="AP2" s="117" t="str">
        <f>部门基本情况表!A2</f>
        <v>编报单位：万荣县示范幼儿园</v>
      </c>
      <c r="AQ2" s="118"/>
      <c r="AR2" s="118"/>
      <c r="AS2" s="118"/>
      <c r="AT2" s="118"/>
      <c r="AU2" s="118"/>
      <c r="AV2" s="118"/>
      <c r="BJ2" s="124"/>
      <c r="BK2" s="116" t="s">
        <v>25</v>
      </c>
      <c r="BL2" s="116"/>
      <c r="BM2" s="116"/>
    </row>
    <row r="3" s="85" customFormat="1" ht="41.25" customHeight="1" spans="1:65">
      <c r="A3" s="92" t="s">
        <v>28</v>
      </c>
      <c r="B3" s="92"/>
      <c r="C3" s="92"/>
      <c r="D3" s="93" t="s">
        <v>79</v>
      </c>
      <c r="E3" s="93" t="s">
        <v>80</v>
      </c>
      <c r="F3" s="93" t="s">
        <v>81</v>
      </c>
      <c r="G3" s="94" t="s">
        <v>154</v>
      </c>
      <c r="H3" s="94" t="s">
        <v>155</v>
      </c>
      <c r="I3" s="107" t="s">
        <v>156</v>
      </c>
      <c r="J3" s="108"/>
      <c r="K3" s="108"/>
      <c r="L3" s="108"/>
      <c r="M3" s="107" t="s">
        <v>157</v>
      </c>
      <c r="N3" s="108"/>
      <c r="O3" s="109"/>
      <c r="P3" s="104" t="s">
        <v>158</v>
      </c>
      <c r="Q3" s="104" t="s">
        <v>159</v>
      </c>
      <c r="R3" s="111" t="s">
        <v>160</v>
      </c>
      <c r="S3" s="92" t="s">
        <v>161</v>
      </c>
      <c r="T3" s="92"/>
      <c r="U3" s="92"/>
      <c r="V3" s="92"/>
      <c r="W3" s="92"/>
      <c r="X3" s="92"/>
      <c r="Y3" s="92"/>
      <c r="Z3" s="92"/>
      <c r="AA3" s="112" t="s">
        <v>161</v>
      </c>
      <c r="AB3" s="113"/>
      <c r="AC3" s="113"/>
      <c r="AD3" s="113"/>
      <c r="AE3" s="114"/>
      <c r="AF3" s="92" t="s">
        <v>162</v>
      </c>
      <c r="AG3" s="92" t="s">
        <v>163</v>
      </c>
      <c r="AH3" s="115" t="s">
        <v>164</v>
      </c>
      <c r="AI3" s="113"/>
      <c r="AJ3" s="114"/>
      <c r="AK3" s="92" t="s">
        <v>165</v>
      </c>
      <c r="AL3" s="92"/>
      <c r="AM3" s="92" t="s">
        <v>166</v>
      </c>
      <c r="AN3" s="92" t="s">
        <v>167</v>
      </c>
      <c r="AO3" s="92" t="s">
        <v>168</v>
      </c>
      <c r="AP3" s="94" t="s">
        <v>169</v>
      </c>
      <c r="AQ3" s="92" t="s">
        <v>170</v>
      </c>
      <c r="AR3" s="92"/>
      <c r="AS3" s="92" t="s">
        <v>171</v>
      </c>
      <c r="AT3" s="119" t="s">
        <v>172</v>
      </c>
      <c r="AU3" s="120" t="s">
        <v>173</v>
      </c>
      <c r="AV3" s="120"/>
      <c r="AW3" s="92" t="s">
        <v>174</v>
      </c>
      <c r="AX3" s="94" t="s">
        <v>175</v>
      </c>
      <c r="AY3" s="120" t="s">
        <v>176</v>
      </c>
      <c r="AZ3" s="120" t="s">
        <v>177</v>
      </c>
      <c r="BA3" s="121" t="s">
        <v>178</v>
      </c>
      <c r="BB3" s="122"/>
      <c r="BC3" s="122"/>
      <c r="BD3" s="123"/>
      <c r="BE3" s="92" t="s">
        <v>179</v>
      </c>
      <c r="BF3" s="92"/>
      <c r="BG3" s="92"/>
      <c r="BH3" s="123" t="s">
        <v>180</v>
      </c>
      <c r="BI3" s="120" t="s">
        <v>181</v>
      </c>
      <c r="BJ3" s="120"/>
      <c r="BK3" s="125" t="s">
        <v>182</v>
      </c>
      <c r="BL3" s="126"/>
      <c r="BM3" s="94" t="s">
        <v>183</v>
      </c>
    </row>
    <row r="4" s="86" customFormat="1" ht="42" customHeight="1" spans="1:77">
      <c r="A4" s="95" t="s">
        <v>72</v>
      </c>
      <c r="B4" s="96" t="s">
        <v>73</v>
      </c>
      <c r="C4" s="96" t="s">
        <v>184</v>
      </c>
      <c r="D4" s="93"/>
      <c r="E4" s="93"/>
      <c r="F4" s="93"/>
      <c r="G4" s="94" t="s">
        <v>185</v>
      </c>
      <c r="H4" s="94" t="s">
        <v>186</v>
      </c>
      <c r="I4" s="104" t="s">
        <v>187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4" t="s">
        <v>193</v>
      </c>
      <c r="P4" s="104" t="s">
        <v>158</v>
      </c>
      <c r="Q4" s="104" t="s">
        <v>159</v>
      </c>
      <c r="R4" s="94" t="s">
        <v>194</v>
      </c>
      <c r="S4" s="104" t="s">
        <v>195</v>
      </c>
      <c r="T4" s="104" t="s">
        <v>196</v>
      </c>
      <c r="U4" s="104" t="s">
        <v>197</v>
      </c>
      <c r="V4" s="104" t="s">
        <v>198</v>
      </c>
      <c r="W4" s="104" t="s">
        <v>199</v>
      </c>
      <c r="X4" s="104" t="s">
        <v>200</v>
      </c>
      <c r="Y4" s="104" t="s">
        <v>201</v>
      </c>
      <c r="Z4" s="104" t="s">
        <v>202</v>
      </c>
      <c r="AA4" s="104" t="s">
        <v>203</v>
      </c>
      <c r="AB4" s="104" t="s">
        <v>204</v>
      </c>
      <c r="AC4" s="104" t="s">
        <v>205</v>
      </c>
      <c r="AD4" s="104" t="s">
        <v>206</v>
      </c>
      <c r="AE4" s="104" t="s">
        <v>207</v>
      </c>
      <c r="AF4" s="104" t="s">
        <v>162</v>
      </c>
      <c r="AG4" s="104" t="s">
        <v>163</v>
      </c>
      <c r="AH4" s="104" t="s">
        <v>208</v>
      </c>
      <c r="AI4" s="104" t="s">
        <v>209</v>
      </c>
      <c r="AJ4" s="104" t="s">
        <v>210</v>
      </c>
      <c r="AK4" s="104" t="s">
        <v>211</v>
      </c>
      <c r="AL4" s="104" t="s">
        <v>165</v>
      </c>
      <c r="AM4" s="104" t="s">
        <v>166</v>
      </c>
      <c r="AN4" s="104" t="s">
        <v>167</v>
      </c>
      <c r="AO4" s="104" t="s">
        <v>168</v>
      </c>
      <c r="AP4" s="94" t="s">
        <v>169</v>
      </c>
      <c r="AQ4" s="104" t="s">
        <v>212</v>
      </c>
      <c r="AR4" s="104" t="s">
        <v>213</v>
      </c>
      <c r="AS4" s="104" t="s">
        <v>171</v>
      </c>
      <c r="AT4" s="119" t="s">
        <v>172</v>
      </c>
      <c r="AU4" s="120" t="s">
        <v>214</v>
      </c>
      <c r="AV4" s="120" t="s">
        <v>215</v>
      </c>
      <c r="AW4" s="104" t="s">
        <v>174</v>
      </c>
      <c r="AX4" s="94" t="s">
        <v>216</v>
      </c>
      <c r="AY4" s="120" t="s">
        <v>176</v>
      </c>
      <c r="AZ4" s="120" t="s">
        <v>177</v>
      </c>
      <c r="BA4" s="120" t="s">
        <v>217</v>
      </c>
      <c r="BB4" s="120" t="s">
        <v>218</v>
      </c>
      <c r="BC4" s="120" t="s">
        <v>219</v>
      </c>
      <c r="BD4" s="120" t="s">
        <v>220</v>
      </c>
      <c r="BE4" s="104" t="s">
        <v>221</v>
      </c>
      <c r="BF4" s="92" t="s">
        <v>222</v>
      </c>
      <c r="BG4" s="92" t="s">
        <v>223</v>
      </c>
      <c r="BH4" s="123" t="s">
        <v>180</v>
      </c>
      <c r="BI4" s="123" t="s">
        <v>224</v>
      </c>
      <c r="BJ4" s="120" t="s">
        <v>225</v>
      </c>
      <c r="BK4" s="94" t="s">
        <v>226</v>
      </c>
      <c r="BL4" s="94" t="s">
        <v>227</v>
      </c>
      <c r="BM4" s="94" t="s">
        <v>183</v>
      </c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="87" customFormat="1" ht="31.5" customHeight="1" spans="1:65">
      <c r="A5" s="97"/>
      <c r="B5" s="97"/>
      <c r="C5" s="98" t="s">
        <v>99</v>
      </c>
      <c r="D5" s="99">
        <v>4370154</v>
      </c>
      <c r="E5" s="100">
        <v>4370154</v>
      </c>
      <c r="F5" s="100">
        <f>SUM(F6:F22)</f>
        <v>0</v>
      </c>
      <c r="G5" s="101">
        <f t="shared" ref="G5:G12" si="0">SUM(H5+R5+AP5+AX5+BK5+BL5+BM5)</f>
        <v>4370154.22</v>
      </c>
      <c r="H5" s="101">
        <f t="shared" ref="H5:H12" si="1">SUM(I5:Q5)</f>
        <v>4357131.42</v>
      </c>
      <c r="I5" s="101">
        <f>SUM(I6:I22)</f>
        <v>1712679</v>
      </c>
      <c r="J5" s="101">
        <f t="shared" ref="J5:Q5" si="2">SUM(J6:J22)</f>
        <v>81720</v>
      </c>
      <c r="K5" s="101">
        <f t="shared" si="2"/>
        <v>139808</v>
      </c>
      <c r="L5" s="101">
        <f t="shared" si="2"/>
        <v>1340500</v>
      </c>
      <c r="M5" s="101">
        <f t="shared" si="2"/>
        <v>507608.96</v>
      </c>
      <c r="N5" s="101">
        <f t="shared" si="2"/>
        <v>206216.14</v>
      </c>
      <c r="O5" s="101">
        <f t="shared" si="2"/>
        <v>21324.6</v>
      </c>
      <c r="P5" s="101">
        <f t="shared" si="2"/>
        <v>347274.72</v>
      </c>
      <c r="Q5" s="101">
        <f t="shared" si="2"/>
        <v>0</v>
      </c>
      <c r="R5" s="101">
        <f t="shared" ref="R5:R12" si="3">SUM(S5:AO5)</f>
        <v>13022.8</v>
      </c>
      <c r="S5" s="101">
        <f t="shared" ref="S5:AD5" si="4">SUM(S6:S22)</f>
        <v>0</v>
      </c>
      <c r="T5" s="101">
        <f t="shared" si="4"/>
        <v>0</v>
      </c>
      <c r="U5" s="101">
        <f t="shared" si="4"/>
        <v>0</v>
      </c>
      <c r="V5" s="101">
        <f t="shared" si="4"/>
        <v>0</v>
      </c>
      <c r="W5" s="101">
        <f t="shared" si="4"/>
        <v>0</v>
      </c>
      <c r="X5" s="101">
        <f t="shared" si="4"/>
        <v>0</v>
      </c>
      <c r="Y5" s="101">
        <f t="shared" si="4"/>
        <v>0</v>
      </c>
      <c r="Z5" s="101">
        <f t="shared" si="4"/>
        <v>0</v>
      </c>
      <c r="AA5" s="101">
        <f t="shared" si="4"/>
        <v>0</v>
      </c>
      <c r="AB5" s="101">
        <f t="shared" si="4"/>
        <v>0</v>
      </c>
      <c r="AC5" s="101">
        <f t="shared" si="4"/>
        <v>8681.87</v>
      </c>
      <c r="AD5" s="101">
        <f t="shared" si="4"/>
        <v>4340.93</v>
      </c>
      <c r="AE5" s="101">
        <f t="shared" ref="AC5:AX5" si="5">SUM(AE6:AE22)</f>
        <v>0</v>
      </c>
      <c r="AF5" s="101">
        <f t="shared" si="5"/>
        <v>0</v>
      </c>
      <c r="AG5" s="101">
        <f t="shared" si="5"/>
        <v>0</v>
      </c>
      <c r="AH5" s="101">
        <f t="shared" si="5"/>
        <v>0</v>
      </c>
      <c r="AI5" s="101">
        <f t="shared" si="5"/>
        <v>0</v>
      </c>
      <c r="AJ5" s="101">
        <f t="shared" si="5"/>
        <v>0</v>
      </c>
      <c r="AK5" s="101">
        <f t="shared" si="5"/>
        <v>0</v>
      </c>
      <c r="AL5" s="101">
        <f t="shared" si="5"/>
        <v>0</v>
      </c>
      <c r="AM5" s="101">
        <f t="shared" si="5"/>
        <v>0</v>
      </c>
      <c r="AN5" s="101">
        <f t="shared" si="5"/>
        <v>0</v>
      </c>
      <c r="AO5" s="101">
        <f t="shared" si="5"/>
        <v>0</v>
      </c>
      <c r="AP5" s="101">
        <f t="shared" ref="AP5:AP12" si="6">SUM(AQ5:AW5)</f>
        <v>0</v>
      </c>
      <c r="AQ5" s="101">
        <f t="shared" ref="AQ5:AW5" si="7">SUM(AQ6:AQ22)</f>
        <v>0</v>
      </c>
      <c r="AR5" s="101">
        <f t="shared" si="7"/>
        <v>0</v>
      </c>
      <c r="AS5" s="101">
        <f t="shared" si="7"/>
        <v>0</v>
      </c>
      <c r="AT5" s="101">
        <f t="shared" si="7"/>
        <v>0</v>
      </c>
      <c r="AU5" s="101">
        <f t="shared" si="7"/>
        <v>0</v>
      </c>
      <c r="AV5" s="101">
        <f t="shared" si="7"/>
        <v>0</v>
      </c>
      <c r="AW5" s="101">
        <f t="shared" si="7"/>
        <v>0</v>
      </c>
      <c r="AX5" s="101">
        <f t="shared" ref="AX5:AX12" si="8">SUM(AY5:BK5)</f>
        <v>0</v>
      </c>
      <c r="AY5" s="101">
        <f t="shared" ref="AY5:BM5" si="9">SUM(AY6:AY22)</f>
        <v>0</v>
      </c>
      <c r="AZ5" s="101">
        <f t="shared" si="9"/>
        <v>0</v>
      </c>
      <c r="BA5" s="101">
        <f t="shared" si="9"/>
        <v>0</v>
      </c>
      <c r="BB5" s="101">
        <f t="shared" si="9"/>
        <v>0</v>
      </c>
      <c r="BC5" s="101">
        <f t="shared" si="9"/>
        <v>0</v>
      </c>
      <c r="BD5" s="101">
        <f t="shared" si="9"/>
        <v>0</v>
      </c>
      <c r="BE5" s="101">
        <f t="shared" si="9"/>
        <v>0</v>
      </c>
      <c r="BF5" s="101">
        <f t="shared" si="9"/>
        <v>0</v>
      </c>
      <c r="BG5" s="101">
        <f t="shared" si="9"/>
        <v>0</v>
      </c>
      <c r="BH5" s="101">
        <f t="shared" si="9"/>
        <v>0</v>
      </c>
      <c r="BI5" s="101">
        <f t="shared" si="9"/>
        <v>0</v>
      </c>
      <c r="BJ5" s="101">
        <f t="shared" si="9"/>
        <v>0</v>
      </c>
      <c r="BK5" s="101">
        <f t="shared" si="9"/>
        <v>0</v>
      </c>
      <c r="BL5" s="101">
        <f t="shared" si="9"/>
        <v>0</v>
      </c>
      <c r="BM5" s="101">
        <f t="shared" si="9"/>
        <v>0</v>
      </c>
    </row>
    <row r="6" s="87" customFormat="1" ht="31.5" customHeight="1" spans="1:65">
      <c r="A6" s="102"/>
      <c r="B6" s="102"/>
      <c r="C6" s="103" t="s">
        <v>80</v>
      </c>
      <c r="D6" s="100">
        <f t="shared" ref="D5:D12" si="10">SUM(E6:F6)</f>
        <v>3287729.58</v>
      </c>
      <c r="E6" s="100">
        <f>SUM(E5-E7-E8-E9-E10)</f>
        <v>3287729.58</v>
      </c>
      <c r="F6" s="100"/>
      <c r="G6" s="101">
        <f t="shared" si="0"/>
        <v>3287729.8</v>
      </c>
      <c r="H6" s="101">
        <v>3274707</v>
      </c>
      <c r="I6" s="101">
        <v>1712679</v>
      </c>
      <c r="J6" s="101">
        <v>81720</v>
      </c>
      <c r="K6" s="101">
        <f>SUM('一般公共预算财政拨款基本支出经济分类表（七）'!B9)</f>
        <v>139808</v>
      </c>
      <c r="L6" s="101">
        <v>1340500</v>
      </c>
      <c r="M6" s="101"/>
      <c r="N6" s="101"/>
      <c r="O6" s="101"/>
      <c r="P6" s="101"/>
      <c r="Q6" s="101">
        <f>SUM('一般公共预算财政拨款基本支出经济分类表（七）'!B14,'一般公共预算财政拨款基本支出经济分类表（七）'!D22)</f>
        <v>0</v>
      </c>
      <c r="R6" s="101">
        <f t="shared" si="3"/>
        <v>13022.8</v>
      </c>
      <c r="S6" s="101">
        <f>SUM('一般公共预算财政拨款基本支出经济分类表（七）'!D7)</f>
        <v>0</v>
      </c>
      <c r="T6" s="101">
        <f>SUM('一般公共预算财政拨款基本支出经济分类表（七）'!D8)</f>
        <v>0</v>
      </c>
      <c r="U6" s="101">
        <f>SUM('一般公共预算财政拨款基本支出经济分类表（七）'!D9)</f>
        <v>0</v>
      </c>
      <c r="V6" s="101">
        <f>SUM('一般公共预算财政拨款基本支出经济分类表（七）'!D27)</f>
        <v>0</v>
      </c>
      <c r="W6" s="101">
        <f>SUM('一般公共预算财政拨款基本支出经济分类表（七）'!D28)</f>
        <v>0</v>
      </c>
      <c r="X6" s="101">
        <f>SUM('一般公共预算财政拨款基本支出经济分类表（七）'!D29)</f>
        <v>0</v>
      </c>
      <c r="Y6" s="101">
        <f>SUM('一般公共预算财政拨款基本支出经济分类表（七）'!D30)</f>
        <v>0</v>
      </c>
      <c r="Z6" s="101">
        <f>SUM('一般公共预算财政拨款基本支出经济分类表（七）'!D10)</f>
        <v>0</v>
      </c>
      <c r="AA6" s="101">
        <f>SUM('一般公共预算财政拨款基本支出经济分类表（七）'!D12)</f>
        <v>0</v>
      </c>
      <c r="AB6" s="101">
        <f>SUM('一般公共预算财政拨款基本支出经济分类表（七）'!C20)</f>
        <v>0</v>
      </c>
      <c r="AC6" s="101">
        <f>SUM('一般公共预算财政拨款基本支出经济分类表（七）'!D24)</f>
        <v>8681.87</v>
      </c>
      <c r="AD6" s="101">
        <f>SUM('一般公共预算财政拨款基本支出经济分类表（七）'!D25)</f>
        <v>4340.93</v>
      </c>
      <c r="AE6" s="101">
        <f>SUM('一般公共预算财政拨款基本支出经济分类表（七）'!D21)</f>
        <v>0</v>
      </c>
      <c r="AF6" s="101">
        <f>SUM('一般公共预算财政拨款基本支出经济分类表（七）'!D13)</f>
        <v>0</v>
      </c>
      <c r="AG6" s="101">
        <f>SUM('一般公共预算财政拨款基本支出经济分类表（七）'!D14)</f>
        <v>0</v>
      </c>
      <c r="AH6" s="101">
        <f>SUM('一般公共预算财政拨款基本支出经济分类表（七）'!D16)</f>
        <v>0</v>
      </c>
      <c r="AI6" s="101"/>
      <c r="AJ6" s="101">
        <f>SUM('一般公共预算财政拨款基本支出经济分类表（七）'!D17)</f>
        <v>0</v>
      </c>
      <c r="AK6" s="101">
        <f>SUM('一般公共预算财政拨款基本支出经济分类表（七）'!D18)</f>
        <v>0</v>
      </c>
      <c r="AL6" s="101">
        <f>SUM('一般公共预算财政拨款基本支出经济分类表（七）'!D19)</f>
        <v>0</v>
      </c>
      <c r="AM6" s="101">
        <f>SUM('一般公共预算财政拨款基本支出经济分类表（七）'!D15)</f>
        <v>0</v>
      </c>
      <c r="AN6" s="101">
        <f>SUM('一般公共预算财政拨款基本支出经济分类表（七）'!D31)</f>
        <v>0</v>
      </c>
      <c r="AO6" s="101">
        <f>SUM('一般公共预算财政拨款基本支出经济分类表（七）'!D11)</f>
        <v>0</v>
      </c>
      <c r="AP6" s="101">
        <f t="shared" si="6"/>
        <v>0</v>
      </c>
      <c r="AQ6" s="101"/>
      <c r="AR6" s="101"/>
      <c r="AS6" s="101"/>
      <c r="AT6" s="101"/>
      <c r="AU6" s="101"/>
      <c r="AV6" s="101"/>
      <c r="AW6" s="101">
        <f>SUM('一般公共预算财政拨款基本支出经济分类表（七）'!B20)</f>
        <v>0</v>
      </c>
      <c r="AX6" s="101">
        <f t="shared" si="8"/>
        <v>0</v>
      </c>
      <c r="AY6" s="101"/>
      <c r="AZ6" s="101"/>
      <c r="BA6" s="101"/>
      <c r="BB6" s="101"/>
      <c r="BC6" s="101"/>
      <c r="BD6" s="101"/>
      <c r="BE6" s="101">
        <f>SUM('一般公共预算财政拨款基本支出经济分类表（七）'!B22)</f>
        <v>0</v>
      </c>
      <c r="BF6" s="101">
        <f>SUM('一般公共预算财政拨款基本支出经济分类表（七）'!B23)</f>
        <v>0</v>
      </c>
      <c r="BG6" s="101">
        <f>SUM('一般公共预算财政拨款基本支出经济分类表（七）'!B24)</f>
        <v>0</v>
      </c>
      <c r="BH6" s="101"/>
      <c r="BI6" s="101"/>
      <c r="BJ6" s="101"/>
      <c r="BK6" s="101"/>
      <c r="BL6" s="101"/>
      <c r="BM6" s="101"/>
    </row>
    <row r="7" s="87" customFormat="1" ht="31.5" customHeight="1" spans="1:65">
      <c r="A7" s="102" t="s">
        <v>228</v>
      </c>
      <c r="B7" s="102" t="s">
        <v>229</v>
      </c>
      <c r="C7" s="104" t="s">
        <v>230</v>
      </c>
      <c r="D7" s="100">
        <f t="shared" si="10"/>
        <v>507608.96</v>
      </c>
      <c r="E7" s="100">
        <f>SUM(G7)</f>
        <v>507608.96</v>
      </c>
      <c r="F7" s="100"/>
      <c r="G7" s="101">
        <f t="shared" si="0"/>
        <v>507608.96</v>
      </c>
      <c r="H7" s="101">
        <f t="shared" si="1"/>
        <v>507608.96</v>
      </c>
      <c r="I7" s="101"/>
      <c r="J7" s="101"/>
      <c r="K7" s="101"/>
      <c r="L7" s="101"/>
      <c r="M7" s="101">
        <f>SUM('一般公共预算财政拨款基本支出经济分类表（七）'!B10)</f>
        <v>507608.96</v>
      </c>
      <c r="N7" s="101"/>
      <c r="O7" s="101"/>
      <c r="P7" s="101"/>
      <c r="Q7" s="101"/>
      <c r="R7" s="101">
        <f t="shared" si="3"/>
        <v>0</v>
      </c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>
        <f t="shared" si="6"/>
        <v>0</v>
      </c>
      <c r="AQ7" s="101"/>
      <c r="AR7" s="101"/>
      <c r="AS7" s="101"/>
      <c r="AT7" s="101"/>
      <c r="AU7" s="101"/>
      <c r="AV7" s="101"/>
      <c r="AW7" s="101"/>
      <c r="AX7" s="101">
        <f t="shared" si="8"/>
        <v>0</v>
      </c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</row>
    <row r="8" s="87" customFormat="1" ht="31.5" customHeight="1" spans="1:65">
      <c r="A8" s="102" t="s">
        <v>231</v>
      </c>
      <c r="B8" s="102" t="s">
        <v>232</v>
      </c>
      <c r="C8" s="103" t="s">
        <v>233</v>
      </c>
      <c r="D8" s="100">
        <f t="shared" si="10"/>
        <v>21324.6</v>
      </c>
      <c r="E8" s="100">
        <f>SUM(G8)</f>
        <v>21324.6</v>
      </c>
      <c r="F8" s="100"/>
      <c r="G8" s="101">
        <f t="shared" si="0"/>
        <v>21324.6</v>
      </c>
      <c r="H8" s="101">
        <f t="shared" si="1"/>
        <v>21324.6</v>
      </c>
      <c r="I8" s="101"/>
      <c r="J8" s="101"/>
      <c r="K8" s="101"/>
      <c r="L8" s="101"/>
      <c r="M8" s="101"/>
      <c r="N8" s="101"/>
      <c r="O8" s="101">
        <f>SUM('一般公共预算财政拨款基本支出经济分类表（七）'!B12)</f>
        <v>21324.6</v>
      </c>
      <c r="P8" s="101"/>
      <c r="Q8" s="101"/>
      <c r="R8" s="101">
        <f t="shared" si="3"/>
        <v>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>
        <f t="shared" si="6"/>
        <v>0</v>
      </c>
      <c r="AQ8" s="101"/>
      <c r="AR8" s="101"/>
      <c r="AS8" s="101"/>
      <c r="AT8" s="101"/>
      <c r="AU8" s="101"/>
      <c r="AV8" s="101"/>
      <c r="AW8" s="101"/>
      <c r="AX8" s="101">
        <f t="shared" si="8"/>
        <v>0</v>
      </c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</row>
    <row r="9" s="87" customFormat="1" ht="31.5" customHeight="1" spans="1:65">
      <c r="A9" s="105" t="s">
        <v>234</v>
      </c>
      <c r="B9" s="105" t="s">
        <v>235</v>
      </c>
      <c r="C9" s="94" t="s">
        <v>192</v>
      </c>
      <c r="D9" s="100">
        <f t="shared" si="10"/>
        <v>206216.14</v>
      </c>
      <c r="E9" s="100">
        <f>SUM(G9)</f>
        <v>206216.14</v>
      </c>
      <c r="F9" s="100"/>
      <c r="G9" s="101">
        <f t="shared" si="0"/>
        <v>206216.14</v>
      </c>
      <c r="H9" s="101">
        <f t="shared" si="1"/>
        <v>206216.14</v>
      </c>
      <c r="I9" s="101"/>
      <c r="J9" s="101"/>
      <c r="K9" s="101"/>
      <c r="L9" s="101"/>
      <c r="M9" s="101"/>
      <c r="N9" s="101">
        <f>SUM('一般公共预算财政拨款基本支出经济分类表（七）'!B11)</f>
        <v>206216.14</v>
      </c>
      <c r="O9" s="101"/>
      <c r="P9" s="101"/>
      <c r="Q9" s="101"/>
      <c r="R9" s="101">
        <f t="shared" si="3"/>
        <v>0</v>
      </c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>
        <f t="shared" si="6"/>
        <v>0</v>
      </c>
      <c r="AQ9" s="101"/>
      <c r="AR9" s="101"/>
      <c r="AS9" s="101"/>
      <c r="AT9" s="101"/>
      <c r="AU9" s="101"/>
      <c r="AV9" s="101"/>
      <c r="AW9" s="101"/>
      <c r="AX9" s="101">
        <f t="shared" si="8"/>
        <v>0</v>
      </c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</row>
    <row r="10" s="87" customFormat="1" ht="31.5" customHeight="1" spans="1:65">
      <c r="A10" s="102" t="s">
        <v>236</v>
      </c>
      <c r="B10" s="102" t="s">
        <v>158</v>
      </c>
      <c r="C10" s="102" t="s">
        <v>158</v>
      </c>
      <c r="D10" s="100">
        <f t="shared" si="10"/>
        <v>347274.72</v>
      </c>
      <c r="E10" s="100">
        <f>SUM(G10)</f>
        <v>347274.72</v>
      </c>
      <c r="F10" s="100"/>
      <c r="G10" s="101">
        <f t="shared" si="0"/>
        <v>347274.72</v>
      </c>
      <c r="H10" s="101">
        <f t="shared" si="1"/>
        <v>347274.72</v>
      </c>
      <c r="I10" s="101"/>
      <c r="J10" s="101"/>
      <c r="K10" s="101"/>
      <c r="L10" s="101"/>
      <c r="M10" s="101"/>
      <c r="N10" s="101"/>
      <c r="O10" s="101"/>
      <c r="P10" s="101">
        <f>SUM('一般公共预算财政拨款基本支出经济分类表（七）'!B13)</f>
        <v>347274.72</v>
      </c>
      <c r="Q10" s="101"/>
      <c r="R10" s="101">
        <f t="shared" si="3"/>
        <v>0</v>
      </c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>
        <f t="shared" si="6"/>
        <v>0</v>
      </c>
      <c r="AQ10" s="101"/>
      <c r="AR10" s="101"/>
      <c r="AS10" s="101"/>
      <c r="AT10" s="101"/>
      <c r="AU10" s="101"/>
      <c r="AV10" s="101"/>
      <c r="AW10" s="101"/>
      <c r="AX10" s="101">
        <f t="shared" si="8"/>
        <v>0</v>
      </c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</row>
    <row r="11" s="87" customFormat="1" ht="31.5" customHeight="1" spans="1:65">
      <c r="A11" s="102"/>
      <c r="B11" s="102"/>
      <c r="C11" s="102"/>
      <c r="D11" s="100">
        <f t="shared" ref="D11:D22" si="11">SUM(E11:F11)</f>
        <v>0</v>
      </c>
      <c r="E11" s="100"/>
      <c r="F11" s="100">
        <f>SUM(G11)</f>
        <v>0</v>
      </c>
      <c r="G11" s="101">
        <f t="shared" ref="G11:G22" si="12">SUM(H11+R11+AP11+AX11+BK11+BL11+BM11)</f>
        <v>0</v>
      </c>
      <c r="H11" s="101">
        <f t="shared" ref="H11:H22" si="13">SUM(I11:Q11)</f>
        <v>0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>
        <f t="shared" ref="R11:R22" si="14">SUM(S11:AO11)</f>
        <v>0</v>
      </c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>
        <f t="shared" ref="AP11:AP22" si="15">SUM(AQ11:AW11)</f>
        <v>0</v>
      </c>
      <c r="AQ11" s="101"/>
      <c r="AR11" s="101"/>
      <c r="AS11" s="101"/>
      <c r="AT11" s="101"/>
      <c r="AU11" s="101"/>
      <c r="AV11" s="101"/>
      <c r="AW11" s="101"/>
      <c r="AX11" s="101">
        <f t="shared" ref="AX11:AX22" si="16">SUM(AY11:BK11)</f>
        <v>0</v>
      </c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</row>
    <row r="12" s="87" customFormat="1" ht="31.5" customHeight="1" spans="1:65">
      <c r="A12" s="102"/>
      <c r="B12" s="102"/>
      <c r="C12" s="103"/>
      <c r="D12" s="100">
        <f t="shared" si="11"/>
        <v>0</v>
      </c>
      <c r="E12" s="100"/>
      <c r="F12" s="100">
        <f t="shared" ref="F12:F22" si="17">SUM(G12)</f>
        <v>0</v>
      </c>
      <c r="G12" s="101">
        <f t="shared" si="12"/>
        <v>0</v>
      </c>
      <c r="H12" s="101">
        <f t="shared" si="13"/>
        <v>0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>
        <f t="shared" si="14"/>
        <v>0</v>
      </c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>
        <f t="shared" si="15"/>
        <v>0</v>
      </c>
      <c r="AQ12" s="101"/>
      <c r="AR12" s="101"/>
      <c r="AS12" s="101"/>
      <c r="AT12" s="101"/>
      <c r="AU12" s="101"/>
      <c r="AV12" s="101"/>
      <c r="AW12" s="101"/>
      <c r="AX12" s="101">
        <f t="shared" si="16"/>
        <v>0</v>
      </c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</row>
    <row r="13" s="87" customFormat="1" ht="31.5" customHeight="1" spans="1:65">
      <c r="A13" s="102"/>
      <c r="B13" s="102"/>
      <c r="C13" s="102"/>
      <c r="D13" s="100">
        <f t="shared" si="11"/>
        <v>0</v>
      </c>
      <c r="E13" s="100"/>
      <c r="F13" s="100">
        <f t="shared" si="17"/>
        <v>0</v>
      </c>
      <c r="G13" s="101">
        <f t="shared" si="12"/>
        <v>0</v>
      </c>
      <c r="H13" s="101">
        <f t="shared" si="13"/>
        <v>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>
        <f t="shared" si="14"/>
        <v>0</v>
      </c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>
        <f t="shared" si="15"/>
        <v>0</v>
      </c>
      <c r="AQ13" s="101"/>
      <c r="AR13" s="101"/>
      <c r="AS13" s="101"/>
      <c r="AT13" s="101"/>
      <c r="AU13" s="101"/>
      <c r="AV13" s="101"/>
      <c r="AW13" s="101"/>
      <c r="AX13" s="101">
        <f t="shared" si="16"/>
        <v>0</v>
      </c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</row>
    <row r="14" s="87" customFormat="1" ht="31.5" customHeight="1" spans="1:65">
      <c r="A14" s="103"/>
      <c r="B14" s="103"/>
      <c r="C14" s="103"/>
      <c r="D14" s="100">
        <f t="shared" si="11"/>
        <v>0</v>
      </c>
      <c r="E14" s="100"/>
      <c r="F14" s="100">
        <f t="shared" si="17"/>
        <v>0</v>
      </c>
      <c r="G14" s="101">
        <f t="shared" si="12"/>
        <v>0</v>
      </c>
      <c r="H14" s="101">
        <f t="shared" si="13"/>
        <v>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>
        <f t="shared" si="14"/>
        <v>0</v>
      </c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>
        <f t="shared" si="15"/>
        <v>0</v>
      </c>
      <c r="AQ14" s="101"/>
      <c r="AR14" s="101"/>
      <c r="AS14" s="101"/>
      <c r="AT14" s="101"/>
      <c r="AU14" s="101"/>
      <c r="AV14" s="101"/>
      <c r="AW14" s="101"/>
      <c r="AX14" s="101">
        <f t="shared" si="16"/>
        <v>0</v>
      </c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</row>
    <row r="15" s="87" customFormat="1" ht="31.5" customHeight="1" spans="1:65">
      <c r="A15" s="103"/>
      <c r="B15" s="103"/>
      <c r="C15" s="103"/>
      <c r="D15" s="100">
        <f t="shared" si="11"/>
        <v>0</v>
      </c>
      <c r="E15" s="100"/>
      <c r="F15" s="100">
        <f t="shared" si="17"/>
        <v>0</v>
      </c>
      <c r="G15" s="101">
        <f t="shared" si="12"/>
        <v>0</v>
      </c>
      <c r="H15" s="101">
        <f t="shared" si="13"/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>
        <f t="shared" si="14"/>
        <v>0</v>
      </c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>
        <f t="shared" si="15"/>
        <v>0</v>
      </c>
      <c r="AQ15" s="101"/>
      <c r="AR15" s="101"/>
      <c r="AS15" s="101"/>
      <c r="AT15" s="101"/>
      <c r="AU15" s="101"/>
      <c r="AV15" s="101"/>
      <c r="AW15" s="101"/>
      <c r="AX15" s="101">
        <f t="shared" si="16"/>
        <v>0</v>
      </c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</row>
    <row r="16" s="87" customFormat="1" ht="31.5" customHeight="1" spans="1:65">
      <c r="A16" s="103"/>
      <c r="B16" s="103"/>
      <c r="C16" s="103"/>
      <c r="D16" s="100">
        <f t="shared" si="11"/>
        <v>0</v>
      </c>
      <c r="E16" s="100"/>
      <c r="F16" s="100">
        <f t="shared" si="17"/>
        <v>0</v>
      </c>
      <c r="G16" s="101">
        <f t="shared" si="12"/>
        <v>0</v>
      </c>
      <c r="H16" s="101">
        <f t="shared" si="13"/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>
        <f t="shared" si="14"/>
        <v>0</v>
      </c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>
        <f t="shared" si="15"/>
        <v>0</v>
      </c>
      <c r="AQ16" s="101"/>
      <c r="AR16" s="101"/>
      <c r="AS16" s="101"/>
      <c r="AT16" s="101"/>
      <c r="AU16" s="101"/>
      <c r="AV16" s="101"/>
      <c r="AW16" s="101"/>
      <c r="AX16" s="101">
        <f t="shared" si="16"/>
        <v>0</v>
      </c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</row>
    <row r="17" s="87" customFormat="1" ht="31.5" customHeight="1" spans="1:65">
      <c r="A17" s="103"/>
      <c r="B17" s="103"/>
      <c r="C17" s="103"/>
      <c r="D17" s="100">
        <f t="shared" si="11"/>
        <v>0</v>
      </c>
      <c r="E17" s="100"/>
      <c r="F17" s="100">
        <f t="shared" si="17"/>
        <v>0</v>
      </c>
      <c r="G17" s="101">
        <f t="shared" si="12"/>
        <v>0</v>
      </c>
      <c r="H17" s="101">
        <f t="shared" si="13"/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>
        <f t="shared" si="14"/>
        <v>0</v>
      </c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>
        <f t="shared" si="15"/>
        <v>0</v>
      </c>
      <c r="AQ17" s="101"/>
      <c r="AR17" s="101"/>
      <c r="AS17" s="101"/>
      <c r="AT17" s="101"/>
      <c r="AU17" s="101"/>
      <c r="AV17" s="101"/>
      <c r="AW17" s="101"/>
      <c r="AX17" s="101">
        <f t="shared" si="16"/>
        <v>0</v>
      </c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</row>
    <row r="18" s="87" customFormat="1" ht="31.5" customHeight="1" spans="1:65">
      <c r="A18" s="103"/>
      <c r="B18" s="103"/>
      <c r="C18" s="103"/>
      <c r="D18" s="100">
        <f t="shared" si="11"/>
        <v>0</v>
      </c>
      <c r="E18" s="100"/>
      <c r="F18" s="100">
        <f t="shared" si="17"/>
        <v>0</v>
      </c>
      <c r="G18" s="101">
        <f t="shared" si="12"/>
        <v>0</v>
      </c>
      <c r="H18" s="101">
        <f t="shared" si="13"/>
        <v>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>
        <f t="shared" si="14"/>
        <v>0</v>
      </c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>
        <f t="shared" si="15"/>
        <v>0</v>
      </c>
      <c r="AQ18" s="101"/>
      <c r="AR18" s="101"/>
      <c r="AS18" s="101"/>
      <c r="AT18" s="101"/>
      <c r="AU18" s="101"/>
      <c r="AV18" s="101"/>
      <c r="AW18" s="101"/>
      <c r="AX18" s="101">
        <f t="shared" si="16"/>
        <v>0</v>
      </c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</row>
    <row r="19" s="87" customFormat="1" ht="31.5" customHeight="1" spans="1:65">
      <c r="A19" s="103"/>
      <c r="B19" s="103"/>
      <c r="C19" s="103"/>
      <c r="D19" s="100">
        <f t="shared" si="11"/>
        <v>0</v>
      </c>
      <c r="E19" s="100"/>
      <c r="F19" s="100">
        <f t="shared" si="17"/>
        <v>0</v>
      </c>
      <c r="G19" s="101">
        <f t="shared" si="12"/>
        <v>0</v>
      </c>
      <c r="H19" s="101">
        <f t="shared" si="13"/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>
        <f t="shared" si="14"/>
        <v>0</v>
      </c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>
        <f t="shared" si="15"/>
        <v>0</v>
      </c>
      <c r="AQ19" s="101"/>
      <c r="AR19" s="101"/>
      <c r="AS19" s="101"/>
      <c r="AT19" s="101"/>
      <c r="AU19" s="101"/>
      <c r="AV19" s="101"/>
      <c r="AW19" s="101"/>
      <c r="AX19" s="101">
        <f t="shared" si="16"/>
        <v>0</v>
      </c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</row>
    <row r="20" s="87" customFormat="1" ht="31.5" customHeight="1" spans="1:65">
      <c r="A20" s="103"/>
      <c r="B20" s="103"/>
      <c r="C20" s="103"/>
      <c r="D20" s="100">
        <f t="shared" si="11"/>
        <v>0</v>
      </c>
      <c r="E20" s="100"/>
      <c r="F20" s="100">
        <f t="shared" si="17"/>
        <v>0</v>
      </c>
      <c r="G20" s="101">
        <f t="shared" si="12"/>
        <v>0</v>
      </c>
      <c r="H20" s="101">
        <f t="shared" si="13"/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>
        <f t="shared" si="14"/>
        <v>0</v>
      </c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>
        <f t="shared" si="15"/>
        <v>0</v>
      </c>
      <c r="AQ20" s="101"/>
      <c r="AR20" s="101"/>
      <c r="AS20" s="101"/>
      <c r="AT20" s="101"/>
      <c r="AU20" s="101"/>
      <c r="AV20" s="101"/>
      <c r="AW20" s="101"/>
      <c r="AX20" s="101">
        <f t="shared" si="16"/>
        <v>0</v>
      </c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</row>
    <row r="21" s="87" customFormat="1" ht="31.5" customHeight="1" spans="1:65">
      <c r="A21" s="103"/>
      <c r="B21" s="103"/>
      <c r="C21" s="103"/>
      <c r="D21" s="100">
        <f t="shared" si="11"/>
        <v>0</v>
      </c>
      <c r="E21" s="100"/>
      <c r="F21" s="100">
        <f t="shared" si="17"/>
        <v>0</v>
      </c>
      <c r="G21" s="101">
        <f t="shared" si="12"/>
        <v>0</v>
      </c>
      <c r="H21" s="101">
        <f t="shared" si="13"/>
        <v>0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>
        <f t="shared" si="14"/>
        <v>0</v>
      </c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>
        <f t="shared" si="15"/>
        <v>0</v>
      </c>
      <c r="AQ21" s="101"/>
      <c r="AR21" s="101"/>
      <c r="AS21" s="101"/>
      <c r="AT21" s="101"/>
      <c r="AU21" s="101"/>
      <c r="AV21" s="101"/>
      <c r="AW21" s="101"/>
      <c r="AX21" s="101">
        <f t="shared" si="16"/>
        <v>0</v>
      </c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</row>
    <row r="22" s="87" customFormat="1" ht="31.5" customHeight="1" spans="1:65">
      <c r="A22" s="103"/>
      <c r="B22" s="103"/>
      <c r="C22" s="103"/>
      <c r="D22" s="100">
        <f t="shared" si="11"/>
        <v>0</v>
      </c>
      <c r="E22" s="100"/>
      <c r="F22" s="100">
        <f t="shared" si="17"/>
        <v>0</v>
      </c>
      <c r="G22" s="101">
        <f t="shared" si="12"/>
        <v>0</v>
      </c>
      <c r="H22" s="101">
        <f t="shared" si="13"/>
        <v>0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>
        <f t="shared" si="14"/>
        <v>0</v>
      </c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>
        <f t="shared" si="15"/>
        <v>0</v>
      </c>
      <c r="AQ22" s="101"/>
      <c r="AR22" s="101"/>
      <c r="AS22" s="101"/>
      <c r="AT22" s="101"/>
      <c r="AU22" s="101"/>
      <c r="AV22" s="101"/>
      <c r="AW22" s="101"/>
      <c r="AX22" s="101">
        <f t="shared" si="16"/>
        <v>0</v>
      </c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</row>
    <row r="23" customHeight="1" spans="2:4">
      <c r="B23" s="106"/>
      <c r="C23" s="106"/>
      <c r="D23" s="106"/>
    </row>
    <row r="24" customHeight="1" spans="2:3">
      <c r="B24" s="106"/>
      <c r="C24" s="106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scale="2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2017-04-07T08:05:00Z</dcterms:created>
  <cp:lastPrinted>2021-03-27T00:32:00Z</cp:lastPrinted>
  <dcterms:modified xsi:type="dcterms:W3CDTF">2022-02-20T10:34:58Z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A68BB6DBCFFD47FEA387CD5C6BA8DBD4</vt:lpwstr>
  </property>
</Properties>
</file>