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35" windowHeight="7395" firstSheet="3" activeTab="4"/>
  </bookViews>
  <sheets>
    <sheet name="部门基本情况表" sheetId="1" r:id="rId1"/>
    <sheet name="部门预算收支总表（一）" sheetId="2" r:id="rId2"/>
    <sheet name="部门预算收入总表（二）" sheetId="3" r:id="rId3"/>
    <sheet name="部门预算支出总表（三）" sheetId="4" r:id="rId4"/>
    <sheet name="财政拨款预算收支总表（四）" sheetId="5" r:id="rId5"/>
    <sheet name="纳入财政专户管理的事业收入支出表（五）" sheetId="6" r:id="rId6"/>
    <sheet name="一般公共预算财政拨款支出表（六）" sheetId="7" r:id="rId7"/>
    <sheet name="一般公共预算财政拨款基本支出经济分类表（七）" sheetId="8" r:id="rId8"/>
    <sheet name="一般公共预算财政拨款基本及项目经济分类总表（八）" sheetId="9" r:id="rId9"/>
    <sheet name="政府性基金预算收入表（九）" sheetId="10" r:id="rId10"/>
    <sheet name="政府性基金预算支出表（十）" sheetId="11" r:id="rId11"/>
    <sheet name="三公经费表（十一）" sheetId="12" r:id="rId12"/>
    <sheet name="机关运行经费（十二）" sheetId="13" r:id="rId13"/>
    <sheet name="政府采购预算计划表（十三）" sheetId="14" r:id="rId14"/>
  </sheets>
  <externalReferences>
    <externalReference r:id="rId15"/>
  </externalReferences>
  <definedNames>
    <definedName name="_xlnm.Print_Titles" localSheetId="2">'部门预算收入总表（二）'!$1:4</definedName>
    <definedName name="_xlnm.Print_Titles" localSheetId="3">'部门预算支出总表（三）'!$1:4</definedName>
    <definedName name="_xlnm.Print_Titles" localSheetId="6">'一般公共预算财政拨款支出表（六）'!$1:4</definedName>
    <definedName name="_xlnm.Print_Titles" localSheetId="8">'一般公共预算财政拨款基本及项目经济分类总表（八）'!$1:4</definedName>
    <definedName name="_xlnm.Print_Titles" localSheetId="13">'政府采购预算计划表（十三）'!$1:4</definedName>
  </definedNames>
  <calcPr calcId="144525"/>
</workbook>
</file>

<file path=xl/comments1.xml><?xml version="1.0" encoding="utf-8"?>
<comments xmlns="http://schemas.openxmlformats.org/spreadsheetml/2006/main">
  <authors>
    <author>Administrator</author>
  </authors>
  <commentList>
    <comment ref="A9" authorId="0">
      <text>
        <r>
          <rPr>
            <sz val="9"/>
            <rFont val="宋体"/>
            <charset val="134"/>
          </rPr>
          <t>Administrator:
行政单位医疗   2101101，           事业单位医疗   2101102</t>
        </r>
      </text>
    </comment>
  </commentList>
</comments>
</file>

<file path=xl/sharedStrings.xml><?xml version="1.0" encoding="utf-8"?>
<sst xmlns="http://schemas.openxmlformats.org/spreadsheetml/2006/main" count="360" uniqueCount="244">
  <si>
    <t>2022年部门基本情况表</t>
  </si>
  <si>
    <t>编报单位：万荣县审计局</t>
  </si>
  <si>
    <t xml:space="preserve">        单位：人、元、辆</t>
  </si>
  <si>
    <t>单位名称</t>
  </si>
  <si>
    <t>单位
性质</t>
  </si>
  <si>
    <t>人数
合计</t>
  </si>
  <si>
    <t>在职人数</t>
  </si>
  <si>
    <t>人员经费</t>
  </si>
  <si>
    <t>离退休人数</t>
  </si>
  <si>
    <t>优抚
对象
人数</t>
  </si>
  <si>
    <t>享受
遗属
补助
人数</t>
  </si>
  <si>
    <t>车辆  编制数</t>
  </si>
  <si>
    <t>备注</t>
  </si>
  <si>
    <t>小计</t>
  </si>
  <si>
    <t>行政</t>
  </si>
  <si>
    <t>事 业</t>
  </si>
  <si>
    <t>离休</t>
  </si>
  <si>
    <t>退休</t>
  </si>
  <si>
    <t>全额</t>
  </si>
  <si>
    <t>差额</t>
  </si>
  <si>
    <t>自收
自支</t>
  </si>
  <si>
    <t>审计局</t>
  </si>
  <si>
    <t>合  计</t>
  </si>
  <si>
    <t>2022年部门预算收支总表</t>
  </si>
  <si>
    <t>单位：元</t>
  </si>
  <si>
    <r>
      <rPr>
        <sz val="9"/>
        <rFont val="宋体"/>
        <charset val="134"/>
      </rPr>
      <t xml:space="preserve">收   </t>
    </r>
    <r>
      <rPr>
        <sz val="9"/>
        <rFont val="宋体"/>
        <charset val="134"/>
      </rPr>
      <t xml:space="preserve">    </t>
    </r>
    <r>
      <rPr>
        <sz val="9"/>
        <rFont val="宋体"/>
        <charset val="134"/>
      </rPr>
      <t xml:space="preserve"> 入</t>
    </r>
  </si>
  <si>
    <r>
      <rPr>
        <sz val="9"/>
        <rFont val="宋体"/>
        <charset val="134"/>
      </rPr>
      <t xml:space="preserve">支   </t>
    </r>
    <r>
      <rPr>
        <sz val="9"/>
        <rFont val="宋体"/>
        <charset val="134"/>
      </rPr>
      <t xml:space="preserve">     </t>
    </r>
    <r>
      <rPr>
        <sz val="9"/>
        <rFont val="宋体"/>
        <charset val="134"/>
      </rPr>
      <t>出</t>
    </r>
  </si>
  <si>
    <t>项    目</t>
  </si>
  <si>
    <t>预算数</t>
  </si>
  <si>
    <t>一、一般公共预算</t>
  </si>
  <si>
    <t>一、一般公共服务支出</t>
  </si>
  <si>
    <t xml:space="preserve">    其中：一般公共预算财政拨款</t>
  </si>
  <si>
    <t>二、外交支出</t>
  </si>
  <si>
    <t xml:space="preserve">          纳入财政专户管理的事业收入</t>
  </si>
  <si>
    <t>三、国防支出</t>
  </si>
  <si>
    <t>二、政府性基金</t>
  </si>
  <si>
    <t>四、公共安全支出</t>
  </si>
  <si>
    <t>三、社会保险基金</t>
  </si>
  <si>
    <t>五、教育支出</t>
  </si>
  <si>
    <t>四、其他收入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</si>
  <si>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</si>
  <si>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</si>
  <si>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</si>
  <si>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</si>
  <si>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</si>
  <si>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</si>
  <si>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</si>
  <si>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</si>
  <si>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</si>
  <si>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</si>
  <si>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</si>
  <si>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</si>
  <si>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</si>
  <si>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</si>
  <si>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</si>
  <si>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</si>
  <si>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二十二、灾害防治及应急管理支出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</si>
  <si>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</si>
  <si>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</si>
  <si>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</si>
  <si>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</si>
  <si>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</si>
  <si>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</si>
  <si>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收 入 合 计</t>
  </si>
  <si>
    <t>支 出 合 计</t>
  </si>
  <si>
    <t>2022年部门预算收入总表</t>
  </si>
  <si>
    <r>
      <rPr>
        <sz val="9"/>
        <rFont val="宋体"/>
        <charset val="134"/>
      </rPr>
      <t xml:space="preserve">项 </t>
    </r>
    <r>
      <rPr>
        <sz val="9"/>
        <rFont val="宋体"/>
        <charset val="134"/>
      </rPr>
      <t xml:space="preserve">   </t>
    </r>
    <r>
      <rPr>
        <sz val="9"/>
        <rFont val="宋体"/>
        <charset val="134"/>
      </rPr>
      <t xml:space="preserve">  目</t>
    </r>
  </si>
  <si>
    <t>本年收入合计</t>
  </si>
  <si>
    <t>一般公共预算</t>
  </si>
  <si>
    <t>政府性基金</t>
  </si>
  <si>
    <t>其他       各项收入</t>
  </si>
  <si>
    <t>科目编码</t>
  </si>
  <si>
    <t>科目名称</t>
  </si>
  <si>
    <t>一般公共预算财政拨款</t>
  </si>
  <si>
    <t>纳入专户管理的事业收入</t>
  </si>
  <si>
    <t>2022年部门预算支出总表</t>
  </si>
  <si>
    <r>
      <rPr>
        <sz val="9"/>
        <rFont val="宋体"/>
        <charset val="134"/>
      </rPr>
      <t xml:space="preserve">项 </t>
    </r>
    <r>
      <rPr>
        <sz val="9"/>
        <rFont val="宋体"/>
        <charset val="134"/>
      </rPr>
      <t xml:space="preserve">     </t>
    </r>
    <r>
      <rPr>
        <sz val="9"/>
        <rFont val="宋体"/>
        <charset val="134"/>
      </rPr>
      <t xml:space="preserve">  目</t>
    </r>
  </si>
  <si>
    <t>本年支出合计</t>
  </si>
  <si>
    <t>基本支出</t>
  </si>
  <si>
    <t>项目支出</t>
  </si>
  <si>
    <t>项  目 名 称</t>
  </si>
  <si>
    <t>2022年财政拨款预算收支总表</t>
  </si>
  <si>
    <r>
      <rPr>
        <sz val="9"/>
        <rFont val="宋体"/>
        <charset val="134"/>
      </rPr>
      <t xml:space="preserve">收   </t>
    </r>
    <r>
      <rPr>
        <sz val="9"/>
        <rFont val="宋体"/>
        <charset val="134"/>
      </rPr>
      <t xml:space="preserve">  </t>
    </r>
    <r>
      <rPr>
        <sz val="9"/>
        <rFont val="宋体"/>
        <charset val="134"/>
      </rPr>
      <t xml:space="preserve"> 入</t>
    </r>
  </si>
  <si>
    <t>支       出</t>
  </si>
  <si>
    <r>
      <rPr>
        <sz val="9"/>
        <rFont val="宋体"/>
        <charset val="134"/>
      </rPr>
      <t xml:space="preserve">项   </t>
    </r>
    <r>
      <rPr>
        <sz val="9"/>
        <rFont val="宋体"/>
        <charset val="134"/>
      </rPr>
      <t xml:space="preserve"> 目</t>
    </r>
  </si>
  <si>
    <t>金 额</t>
  </si>
  <si>
    <r>
      <rPr>
        <sz val="9"/>
        <rFont val="宋体"/>
        <charset val="134"/>
      </rPr>
      <t xml:space="preserve">项 </t>
    </r>
    <r>
      <rPr>
        <sz val="9"/>
        <rFont val="宋体"/>
        <charset val="134"/>
      </rPr>
      <t xml:space="preserve">    </t>
    </r>
    <r>
      <rPr>
        <sz val="9"/>
        <rFont val="宋体"/>
        <charset val="134"/>
      </rPr>
      <t>目</t>
    </r>
  </si>
  <si>
    <t>金  额</t>
  </si>
  <si>
    <t>小 计</t>
  </si>
  <si>
    <t>政府性     基金预算</t>
  </si>
  <si>
    <t xml:space="preserve">    纳入财政专户管理的事业收入</t>
  </si>
  <si>
    <t>2022年纳入财政专户管理的事业收入支出表</t>
  </si>
  <si>
    <r>
      <rPr>
        <sz val="9"/>
        <rFont val="宋体"/>
        <charset val="134"/>
      </rPr>
      <t xml:space="preserve">项  </t>
    </r>
    <r>
      <rPr>
        <sz val="9"/>
        <rFont val="宋体"/>
        <charset val="134"/>
      </rPr>
      <t xml:space="preserve">       </t>
    </r>
    <r>
      <rPr>
        <sz val="9"/>
        <rFont val="宋体"/>
        <charset val="134"/>
      </rPr>
      <t xml:space="preserve">  目</t>
    </r>
  </si>
  <si>
    <r>
      <rPr>
        <sz val="9"/>
        <rFont val="宋体"/>
        <charset val="134"/>
      </rPr>
      <t>项 目</t>
    </r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>名</t>
    </r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>称</t>
    </r>
  </si>
  <si>
    <t>2022年一般公共预算财政拨款支出表</t>
  </si>
  <si>
    <r>
      <rPr>
        <sz val="9"/>
        <rFont val="宋体"/>
        <charset val="134"/>
      </rPr>
      <t xml:space="preserve">项  </t>
    </r>
    <r>
      <rPr>
        <sz val="9"/>
        <rFont val="宋体"/>
        <charset val="134"/>
      </rPr>
      <t xml:space="preserve">    </t>
    </r>
    <r>
      <rPr>
        <sz val="9"/>
        <rFont val="宋体"/>
        <charset val="134"/>
      </rPr>
      <t xml:space="preserve">  </t>
    </r>
    <r>
      <rPr>
        <sz val="9"/>
        <rFont val="宋体"/>
        <charset val="134"/>
      </rPr>
      <t>目</t>
    </r>
  </si>
  <si>
    <r>
      <rPr>
        <sz val="9"/>
        <rFont val="宋体"/>
        <charset val="134"/>
      </rPr>
      <t xml:space="preserve">合 </t>
    </r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>计</t>
    </r>
  </si>
  <si>
    <t>2022年一般公共预算财政拨款基本支出经济分类表</t>
  </si>
  <si>
    <t>经济科目名称</t>
  </si>
  <si>
    <t>预 算 数</t>
  </si>
  <si>
    <t>工资福利支出</t>
  </si>
  <si>
    <t>商品和服务支出</t>
  </si>
  <si>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 xml:space="preserve">   </t>
    </r>
    <r>
      <rPr>
        <sz val="9"/>
        <rFont val="宋体"/>
        <charset val="134"/>
      </rPr>
      <t xml:space="preserve"> 基本工资</t>
    </r>
  </si>
  <si>
    <t>（一）人员经费</t>
  </si>
  <si>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 xml:space="preserve">   </t>
    </r>
    <r>
      <rPr>
        <sz val="9"/>
        <rFont val="宋体"/>
        <charset val="134"/>
      </rPr>
      <t xml:space="preserve"> 津贴补贴</t>
    </r>
  </si>
  <si>
    <r>
      <rPr>
        <sz val="9"/>
        <rFont val="宋体"/>
        <charset val="134"/>
      </rPr>
      <t xml:space="preserve">  </t>
    </r>
    <r>
      <rPr>
        <sz val="9"/>
        <rFont val="宋体"/>
        <charset val="134"/>
      </rPr>
      <t xml:space="preserve">    </t>
    </r>
    <r>
      <rPr>
        <sz val="9"/>
        <rFont val="宋体"/>
        <charset val="134"/>
      </rPr>
      <t>办公费</t>
    </r>
  </si>
  <si>
    <t xml:space="preserve">     绩效工资</t>
  </si>
  <si>
    <r>
      <rPr>
        <sz val="9"/>
        <rFont val="宋体"/>
        <charset val="134"/>
      </rPr>
      <t xml:space="preserve">  </t>
    </r>
    <r>
      <rPr>
        <sz val="9"/>
        <rFont val="宋体"/>
        <charset val="134"/>
      </rPr>
      <t xml:space="preserve">    </t>
    </r>
    <r>
      <rPr>
        <sz val="9"/>
        <rFont val="宋体"/>
        <charset val="134"/>
      </rPr>
      <t>印刷费</t>
    </r>
  </si>
  <si>
    <t xml:space="preserve">     奖金</t>
  </si>
  <si>
    <r>
      <rPr>
        <sz val="9"/>
        <rFont val="宋体"/>
        <charset val="134"/>
      </rPr>
      <t xml:space="preserve">      </t>
    </r>
    <r>
      <rPr>
        <sz val="9"/>
        <rFont val="宋体"/>
        <charset val="134"/>
      </rPr>
      <t>手续费</t>
    </r>
  </si>
  <si>
    <t xml:space="preserve">     机关事业单位基本养老保险缴费</t>
  </si>
  <si>
    <r>
      <rPr>
        <sz val="9"/>
        <rFont val="宋体"/>
        <charset val="134"/>
      </rPr>
      <t xml:space="preserve">      </t>
    </r>
    <r>
      <rPr>
        <sz val="9"/>
        <rFont val="宋体"/>
        <charset val="134"/>
      </rPr>
      <t>差旅费</t>
    </r>
  </si>
  <si>
    <t xml:space="preserve">     职工基本医疗保险缴费</t>
  </si>
  <si>
    <r>
      <rPr>
        <sz val="9"/>
        <rFont val="宋体"/>
        <charset val="134"/>
      </rPr>
      <t xml:space="preserve">      </t>
    </r>
    <r>
      <rPr>
        <sz val="9"/>
        <rFont val="宋体"/>
        <charset val="134"/>
      </rPr>
      <t>维修（护）费</t>
    </r>
  </si>
  <si>
    <t xml:space="preserve">     其他社会保障缴费</t>
  </si>
  <si>
    <r>
      <rPr>
        <sz val="9"/>
        <rFont val="宋体"/>
        <charset val="134"/>
      </rPr>
      <t xml:space="preserve">      </t>
    </r>
    <r>
      <rPr>
        <sz val="9"/>
        <rFont val="宋体"/>
        <charset val="134"/>
      </rPr>
      <t>租赁费</t>
    </r>
  </si>
  <si>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 xml:space="preserve">    </t>
    </r>
    <r>
      <rPr>
        <sz val="9"/>
        <rFont val="宋体"/>
        <charset val="134"/>
      </rPr>
      <t>住房公积金</t>
    </r>
  </si>
  <si>
    <r>
      <rPr>
        <sz val="9"/>
        <rFont val="宋体"/>
        <charset val="134"/>
      </rPr>
      <t xml:space="preserve">      </t>
    </r>
    <r>
      <rPr>
        <sz val="9"/>
        <rFont val="宋体"/>
        <charset val="134"/>
      </rPr>
      <t>会议费</t>
    </r>
  </si>
  <si>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 xml:space="preserve">    其他工资福利支出</t>
    </r>
  </si>
  <si>
    <t xml:space="preserve">      培训费</t>
  </si>
  <si>
    <t>对个人和家庭的补助</t>
  </si>
  <si>
    <r>
      <rPr>
        <sz val="9"/>
        <rFont val="宋体"/>
        <charset val="134"/>
      </rPr>
      <t xml:space="preserve">      </t>
    </r>
    <r>
      <rPr>
        <sz val="9"/>
        <rFont val="宋体"/>
        <charset val="134"/>
      </rPr>
      <t>公务接待费</t>
    </r>
  </si>
  <si>
    <t xml:space="preserve">     离休费</t>
  </si>
  <si>
    <t xml:space="preserve">      专用材料费</t>
  </si>
  <si>
    <t xml:space="preserve">     退休费</t>
  </si>
  <si>
    <t xml:space="preserve">      专用燃料费</t>
  </si>
  <si>
    <t xml:space="preserve">     抚恤金</t>
  </si>
  <si>
    <t xml:space="preserve">      劳务费</t>
  </si>
  <si>
    <r>
      <rPr>
        <sz val="9"/>
        <rFont val="宋体"/>
        <charset val="134"/>
      </rPr>
      <t xml:space="preserve">  </t>
    </r>
    <r>
      <rPr>
        <sz val="9"/>
        <rFont val="宋体"/>
        <charset val="134"/>
      </rPr>
      <t xml:space="preserve">   </t>
    </r>
    <r>
      <rPr>
        <sz val="9"/>
        <rFont val="宋体"/>
        <charset val="134"/>
      </rPr>
      <t>生活补助</t>
    </r>
  </si>
  <si>
    <t xml:space="preserve">      委托业务费</t>
  </si>
  <si>
    <t xml:space="preserve">     其他对个人和家庭的补助</t>
  </si>
  <si>
    <t xml:space="preserve">      物业管理费</t>
  </si>
  <si>
    <t>资本性支出</t>
  </si>
  <si>
    <t xml:space="preserve">      其他交通费用（交通补贴）</t>
  </si>
  <si>
    <t xml:space="preserve">     办公设备购置</t>
  </si>
  <si>
    <t xml:space="preserve">      其他工资福利支出</t>
  </si>
  <si>
    <t xml:space="preserve">     专用设备购置</t>
  </si>
  <si>
    <t>（二）提取安排经费</t>
  </si>
  <si>
    <t xml:space="preserve">     信息网络及软件购置更新</t>
  </si>
  <si>
    <r>
      <rPr>
        <sz val="9"/>
        <rFont val="宋体"/>
        <charset val="134"/>
      </rPr>
      <t xml:space="preserve">  </t>
    </r>
    <r>
      <rPr>
        <sz val="9"/>
        <rFont val="宋体"/>
        <charset val="134"/>
      </rPr>
      <t xml:space="preserve">    </t>
    </r>
    <r>
      <rPr>
        <sz val="9"/>
        <rFont val="宋体"/>
        <charset val="134"/>
      </rPr>
      <t>工会经费</t>
    </r>
  </si>
  <si>
    <r>
      <rPr>
        <sz val="9"/>
        <rFont val="宋体"/>
        <charset val="134"/>
      </rPr>
      <t xml:space="preserve">      </t>
    </r>
    <r>
      <rPr>
        <sz val="9"/>
        <rFont val="宋体"/>
        <charset val="134"/>
      </rPr>
      <t>福利费</t>
    </r>
  </si>
  <si>
    <t>（三）保运转费用</t>
  </si>
  <si>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 xml:space="preserve">    </t>
    </r>
    <r>
      <rPr>
        <sz val="9"/>
        <rFont val="宋体"/>
        <charset val="134"/>
      </rPr>
      <t xml:space="preserve"> 水费</t>
    </r>
  </si>
  <si>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 xml:space="preserve">    </t>
    </r>
    <r>
      <rPr>
        <sz val="9"/>
        <rFont val="宋体"/>
        <charset val="134"/>
      </rPr>
      <t xml:space="preserve"> 电费</t>
    </r>
  </si>
  <si>
    <r>
      <rPr>
        <sz val="9"/>
        <rFont val="宋体"/>
        <charset val="134"/>
      </rPr>
      <t xml:space="preserve">  </t>
    </r>
    <r>
      <rPr>
        <sz val="9"/>
        <rFont val="宋体"/>
        <charset val="134"/>
      </rPr>
      <t xml:space="preserve">    </t>
    </r>
    <r>
      <rPr>
        <sz val="9"/>
        <rFont val="宋体"/>
        <charset val="134"/>
      </rPr>
      <t>邮电费</t>
    </r>
  </si>
  <si>
    <r>
      <rPr>
        <sz val="9"/>
        <rFont val="宋体"/>
        <charset val="134"/>
      </rPr>
      <t xml:space="preserve">  </t>
    </r>
    <r>
      <rPr>
        <sz val="9"/>
        <rFont val="宋体"/>
        <charset val="134"/>
      </rPr>
      <t xml:space="preserve">    </t>
    </r>
    <r>
      <rPr>
        <sz val="9"/>
        <rFont val="宋体"/>
        <charset val="134"/>
      </rPr>
      <t>取暖费</t>
    </r>
  </si>
  <si>
    <r>
      <rPr>
        <sz val="9"/>
        <rFont val="宋体"/>
        <charset val="134"/>
      </rPr>
      <t xml:space="preserve">  </t>
    </r>
    <r>
      <rPr>
        <sz val="9"/>
        <rFont val="宋体"/>
        <charset val="134"/>
      </rPr>
      <t xml:space="preserve">    </t>
    </r>
    <r>
      <rPr>
        <sz val="9"/>
        <rFont val="宋体"/>
        <charset val="134"/>
      </rPr>
      <t>公务用车运行维护费</t>
    </r>
  </si>
  <si>
    <t>2022年一般公共预算财政拨款基本支出、项目支出部门预算及政府预算经济分类总表</t>
  </si>
  <si>
    <t>项目名称</t>
  </si>
  <si>
    <t>2010801</t>
  </si>
  <si>
    <t>行政运行</t>
  </si>
  <si>
    <t>2080505</t>
  </si>
  <si>
    <t>机关事业单位基本养老保险缴费支出</t>
  </si>
  <si>
    <t>机关事业单位基本养老       保险缴费</t>
  </si>
  <si>
    <t>2089999</t>
  </si>
  <si>
    <t>其他社会保障和就业支出</t>
  </si>
  <si>
    <t>失业、工伤保险缴费</t>
  </si>
  <si>
    <t>2101101</t>
  </si>
  <si>
    <t>行政单位医疗</t>
  </si>
  <si>
    <t>职工基本医疗保险缴费</t>
  </si>
  <si>
    <t>2210201</t>
  </si>
  <si>
    <t>住房公积金</t>
  </si>
  <si>
    <t>2080899</t>
  </si>
  <si>
    <t>其他优抚支出</t>
  </si>
  <si>
    <t>遗属及其他优抚人员支出</t>
  </si>
  <si>
    <t>2010802</t>
  </si>
  <si>
    <t>一般行政管理事务</t>
  </si>
  <si>
    <t>办公楼维修项目</t>
  </si>
  <si>
    <t>2010804</t>
  </si>
  <si>
    <t>审计业务</t>
  </si>
  <si>
    <t>审计业务费项目</t>
  </si>
  <si>
    <t>政府投资工程造价审核项目</t>
  </si>
  <si>
    <t>2022年政府性基金预算收入表</t>
  </si>
  <si>
    <r>
      <rPr>
        <sz val="9"/>
        <rFont val="宋体"/>
        <charset val="134"/>
      </rPr>
      <t xml:space="preserve">项  </t>
    </r>
    <r>
      <rPr>
        <sz val="9"/>
        <rFont val="宋体"/>
        <charset val="134"/>
      </rPr>
      <t xml:space="preserve">     </t>
    </r>
    <r>
      <rPr>
        <sz val="9"/>
        <rFont val="宋体"/>
        <charset val="134"/>
      </rPr>
      <t xml:space="preserve">   </t>
    </r>
    <r>
      <rPr>
        <sz val="9"/>
        <rFont val="宋体"/>
        <charset val="134"/>
      </rPr>
      <t>目</t>
    </r>
  </si>
  <si>
    <t>备  注</t>
  </si>
  <si>
    <t>收入科目编码</t>
  </si>
  <si>
    <r>
      <rPr>
        <sz val="9"/>
        <rFont val="宋体"/>
        <charset val="134"/>
      </rPr>
      <t>科 目</t>
    </r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>名</t>
    </r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>称</t>
    </r>
  </si>
  <si>
    <t>合   计</t>
  </si>
  <si>
    <t>2022年政府性基金预算支出表</t>
  </si>
  <si>
    <r>
      <rPr>
        <sz val="9"/>
        <rFont val="宋体"/>
        <charset val="134"/>
      </rPr>
      <t xml:space="preserve">项         </t>
    </r>
    <r>
      <rPr>
        <sz val="9"/>
        <rFont val="宋体"/>
        <charset val="134"/>
      </rPr>
      <t xml:space="preserve">  </t>
    </r>
    <r>
      <rPr>
        <sz val="9"/>
        <rFont val="宋体"/>
        <charset val="134"/>
      </rPr>
      <t>目</t>
    </r>
  </si>
  <si>
    <t>2022年“三公”经费部门预算情况表</t>
  </si>
  <si>
    <r>
      <rPr>
        <sz val="9"/>
        <rFont val="宋体"/>
        <charset val="134"/>
      </rPr>
      <t xml:space="preserve">项 </t>
    </r>
    <r>
      <rPr>
        <sz val="9"/>
        <rFont val="宋体"/>
        <charset val="134"/>
      </rPr>
      <t xml:space="preserve">     </t>
    </r>
    <r>
      <rPr>
        <sz val="9"/>
        <rFont val="宋体"/>
        <charset val="134"/>
      </rPr>
      <t xml:space="preserve">  </t>
    </r>
    <r>
      <rPr>
        <sz val="9"/>
        <rFont val="宋体"/>
        <charset val="134"/>
      </rPr>
      <t>目</t>
    </r>
  </si>
  <si>
    <t>“三公”经费部门预算数</t>
  </si>
  <si>
    <r>
      <rPr>
        <sz val="9"/>
        <rFont val="宋体"/>
        <charset val="134"/>
      </rPr>
      <t xml:space="preserve">备 </t>
    </r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>注</t>
    </r>
  </si>
  <si>
    <t>总合计</t>
  </si>
  <si>
    <t>其中：财政拨款</t>
  </si>
  <si>
    <t>小  计</t>
  </si>
  <si>
    <r>
      <rPr>
        <sz val="9"/>
        <rFont val="宋体"/>
        <charset val="134"/>
      </rPr>
      <t xml:space="preserve">合 </t>
    </r>
    <r>
      <rPr>
        <sz val="9"/>
        <rFont val="宋体"/>
        <charset val="134"/>
      </rPr>
      <t xml:space="preserve">  </t>
    </r>
    <r>
      <rPr>
        <sz val="9"/>
        <rFont val="宋体"/>
        <charset val="134"/>
      </rPr>
      <t>计</t>
    </r>
  </si>
  <si>
    <t>因公出国（境）费</t>
  </si>
  <si>
    <t>公用用车购置及运行费</t>
  </si>
  <si>
    <t xml:space="preserve">  其中：公务用车购置费</t>
  </si>
  <si>
    <t xml:space="preserve">        公务用车运行维护费</t>
  </si>
  <si>
    <t>公务接待费</t>
  </si>
  <si>
    <t>情况说明：公务接待费主要用于上级部门安排的各项审计进点安排工作、接待上级审计机关进行各种专项审计调查调研等方面的支出，预计接待10批次50人。我单位三公经费与上年持平。</t>
  </si>
  <si>
    <t xml:space="preserve">   情况说明：要将本部门“三公”经费支出中的公务接待费具体安排情况、接待批次、人次使用文字简要表述。公务用车购置及运行费要将本单位公务用车保有量、用于安排什么工作等文字简要表述。</t>
  </si>
  <si>
    <t>2022年机关运行经费预算财政拨款情况统计表</t>
  </si>
  <si>
    <t>单 位 名 称</t>
  </si>
  <si>
    <t>万荣县审计局</t>
  </si>
  <si>
    <t>其中：公务员交通补贴  109800 元</t>
  </si>
  <si>
    <t xml:space="preserve"> 2022年政府采购预算计划表</t>
  </si>
  <si>
    <t xml:space="preserve">            单位:元</t>
  </si>
  <si>
    <t>序号</t>
  </si>
  <si>
    <t>采购项目名称</t>
  </si>
  <si>
    <t>所属政府采      购目录编码</t>
  </si>
  <si>
    <t>计量  单位</t>
  </si>
  <si>
    <t>采购  数量</t>
  </si>
  <si>
    <t>规格要求</t>
  </si>
  <si>
    <r>
      <rPr>
        <sz val="9"/>
        <rFont val="宋体"/>
        <charset val="134"/>
      </rPr>
      <t xml:space="preserve">资 </t>
    </r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>金</t>
    </r>
    <r>
      <rPr>
        <sz val="9"/>
        <rFont val="宋体"/>
        <charset val="134"/>
      </rPr>
      <t xml:space="preserve">  </t>
    </r>
    <r>
      <rPr>
        <sz val="9"/>
        <rFont val="宋体"/>
        <charset val="134"/>
      </rPr>
      <t>来</t>
    </r>
    <r>
      <rPr>
        <sz val="9"/>
        <rFont val="宋体"/>
        <charset val="134"/>
      </rPr>
      <t xml:space="preserve">  </t>
    </r>
    <r>
      <rPr>
        <sz val="9"/>
        <rFont val="宋体"/>
        <charset val="134"/>
      </rPr>
      <t>源</t>
    </r>
  </si>
  <si>
    <t>中小微企业或小微 企业预留份额      （是或否）</t>
  </si>
  <si>
    <t>合 计</t>
  </si>
  <si>
    <t>一般公共   预算资金</t>
  </si>
  <si>
    <t>转移支付   资金</t>
  </si>
  <si>
    <t>事业收入</t>
  </si>
  <si>
    <t>其他收入</t>
  </si>
  <si>
    <t>自筹资金</t>
  </si>
  <si>
    <t>复印纸</t>
  </si>
  <si>
    <t>A090101</t>
  </si>
  <si>
    <t>箱</t>
  </si>
  <si>
    <t>A4</t>
  </si>
  <si>
    <t>中小微企业</t>
  </si>
  <si>
    <r>
      <rPr>
        <sz val="9"/>
        <rFont val="宋体"/>
        <charset val="134"/>
      </rPr>
      <t>1</t>
    </r>
    <r>
      <rPr>
        <sz val="9"/>
        <rFont val="宋体"/>
        <charset val="134"/>
      </rPr>
      <t>00%</t>
    </r>
  </si>
  <si>
    <t>小微企业</t>
  </si>
  <si>
    <t>网费</t>
  </si>
  <si>
    <t>C030101</t>
  </si>
  <si>
    <t>年</t>
  </si>
  <si>
    <t>10兆</t>
  </si>
  <si>
    <t>资料印刷</t>
  </si>
  <si>
    <t>C08140199</t>
  </si>
  <si>
    <t>批</t>
  </si>
  <si>
    <t>文件、资料</t>
  </si>
  <si>
    <t>房屋维修</t>
  </si>
  <si>
    <t>B0801</t>
  </si>
  <si>
    <t>㎡</t>
  </si>
  <si>
    <t>搭建彩钢瓦屋面等维修维护</t>
  </si>
  <si>
    <t>工程造价审核</t>
  </si>
  <si>
    <t>c0908</t>
  </si>
  <si>
    <t>项</t>
  </si>
  <si>
    <t>第三方审核费用</t>
  </si>
  <si>
    <t>政府购买服务</t>
  </si>
  <si>
    <t>公共广播系统</t>
  </si>
  <si>
    <t>A020912</t>
  </si>
  <si>
    <t>套</t>
  </si>
  <si>
    <t>功放设备、电源、音箱</t>
  </si>
  <si>
    <r>
      <rPr>
        <sz val="9"/>
        <rFont val="宋体"/>
        <charset val="134"/>
      </rPr>
      <t xml:space="preserve">合         </t>
    </r>
    <r>
      <rPr>
        <sz val="9"/>
        <rFont val="宋体"/>
        <charset val="134"/>
      </rPr>
      <t xml:space="preserve">  计</t>
    </r>
  </si>
</sst>
</file>

<file path=xl/styles.xml><?xml version="1.0" encoding="utf-8"?>
<styleSheet xmlns="http://schemas.openxmlformats.org/spreadsheetml/2006/main" xmlns:xr9="http://schemas.microsoft.com/office/spreadsheetml/2016/revision9">
  <numFmts count="9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#,##0_);[Red]\(#,##0\)"/>
    <numFmt numFmtId="178" formatCode=";;"/>
    <numFmt numFmtId="179" formatCode="#,##0_ "/>
    <numFmt numFmtId="180" formatCode="#,##0.0000"/>
  </numFmts>
  <fonts count="24">
    <font>
      <sz val="9"/>
      <name val="宋体"/>
      <charset val="134"/>
    </font>
    <font>
      <b/>
      <sz val="18"/>
      <name val="宋体"/>
      <charset val="134"/>
    </font>
    <font>
      <sz val="9"/>
      <name val="SimSun"/>
      <charset val="134"/>
    </font>
    <font>
      <sz val="12"/>
      <name val="宋体"/>
      <charset val="134"/>
    </font>
    <font>
      <sz val="14"/>
      <name val="仿宋_GB2312"/>
      <charset val="134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sz val="11"/>
      <color indexed="10"/>
      <name val="宋体"/>
      <charset val="0"/>
    </font>
    <font>
      <b/>
      <sz val="18"/>
      <color indexed="62"/>
      <name val="宋体"/>
      <charset val="134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2"/>
      <name val="宋体"/>
      <charset val="134"/>
    </font>
    <font>
      <sz val="11"/>
      <color indexed="62"/>
      <name val="宋体"/>
      <charset val="0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sz val="11"/>
      <color indexed="8"/>
      <name val="宋体"/>
      <charset val="0"/>
    </font>
    <font>
      <sz val="9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3" borderId="14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15" applyNumberFormat="0" applyFill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4" borderId="17" applyNumberFormat="0" applyAlignment="0" applyProtection="0">
      <alignment vertical="center"/>
    </xf>
    <xf numFmtId="0" fontId="14" fillId="2" borderId="18" applyNumberFormat="0" applyAlignment="0" applyProtection="0">
      <alignment vertical="center"/>
    </xf>
    <xf numFmtId="0" fontId="15" fillId="2" borderId="17" applyNumberFormat="0" applyAlignment="0" applyProtection="0">
      <alignment vertical="center"/>
    </xf>
    <xf numFmtId="0" fontId="16" fillId="5" borderId="19" applyNumberFormat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97">
    <xf numFmtId="0" fontId="0" fillId="0" borderId="0" xfId="0" applyAlignment="1"/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vertical="center" wrapText="1"/>
    </xf>
    <xf numFmtId="0" fontId="0" fillId="0" borderId="5" xfId="0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176" fontId="0" fillId="2" borderId="6" xfId="0" applyNumberFormat="1" applyFont="1" applyFill="1" applyBorder="1" applyAlignment="1">
      <alignment horizontal="right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176" fontId="0" fillId="2" borderId="2" xfId="0" applyNumberFormat="1" applyFont="1" applyFill="1" applyBorder="1" applyAlignment="1">
      <alignment horizontal="right" vertical="center" wrapText="1"/>
    </xf>
    <xf numFmtId="176" fontId="0" fillId="2" borderId="5" xfId="0" applyNumberFormat="1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176" fontId="0" fillId="2" borderId="6" xfId="0" applyNumberFormat="1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49" fontId="0" fillId="0" borderId="8" xfId="0" applyNumberFormat="1" applyFont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6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vertical="center" wrapText="1"/>
    </xf>
    <xf numFmtId="0" fontId="1" fillId="0" borderId="0" xfId="0" applyNumberFormat="1" applyFont="1" applyFill="1" applyAlignment="1" applyProtection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49" fontId="0" fillId="0" borderId="3" xfId="0" applyNumberFormat="1" applyFont="1" applyFill="1" applyBorder="1" applyAlignment="1" applyProtection="1">
      <alignment horizontal="center" vertical="center"/>
    </xf>
    <xf numFmtId="177" fontId="0" fillId="0" borderId="6" xfId="0" applyNumberFormat="1" applyFont="1" applyFill="1" applyBorder="1" applyAlignment="1" applyProtection="1">
      <alignment horizontal="center" vertical="center"/>
    </xf>
    <xf numFmtId="4" fontId="0" fillId="0" borderId="6" xfId="0" applyNumberFormat="1" applyFont="1" applyFill="1" applyBorder="1" applyAlignment="1" applyProtection="1">
      <alignment horizontal="right" vertical="center"/>
    </xf>
    <xf numFmtId="0" fontId="0" fillId="0" borderId="3" xfId="0" applyNumberFormat="1" applyFill="1" applyBorder="1" applyAlignment="1" applyProtection="1">
      <alignment horizontal="center" vertical="center"/>
    </xf>
    <xf numFmtId="4" fontId="0" fillId="0" borderId="6" xfId="0" applyNumberFormat="1" applyFill="1" applyBorder="1" applyAlignment="1" applyProtection="1">
      <alignment horizontal="left" vertical="center"/>
    </xf>
    <xf numFmtId="0" fontId="0" fillId="0" borderId="3" xfId="0" applyNumberFormat="1" applyFont="1" applyFill="1" applyBorder="1" applyAlignment="1" applyProtection="1">
      <alignment horizontal="center" vertical="center"/>
    </xf>
    <xf numFmtId="177" fontId="0" fillId="0" borderId="6" xfId="0" applyNumberFormat="1" applyFont="1" applyFill="1" applyBorder="1" applyAlignment="1" applyProtection="1">
      <alignment horizontal="right" vertical="center"/>
    </xf>
    <xf numFmtId="0" fontId="0" fillId="0" borderId="0" xfId="0" applyFill="1" applyAlignment="1"/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177" fontId="0" fillId="0" borderId="6" xfId="0" applyNumberFormat="1" applyFill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6" xfId="0" applyFon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NumberFormat="1" applyFont="1" applyFill="1" applyBorder="1" applyAlignment="1" applyProtection="1">
      <alignment horizontal="center" vertical="center"/>
    </xf>
    <xf numFmtId="0" fontId="0" fillId="0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6" xfId="0" applyNumberFormat="1" applyFill="1" applyBorder="1" applyAlignment="1" applyProtection="1">
      <alignment horizontal="center" vertical="center"/>
    </xf>
    <xf numFmtId="0" fontId="0" fillId="0" borderId="8" xfId="0" applyBorder="1" applyAlignment="1">
      <alignment horizontal="center" vertical="center"/>
    </xf>
    <xf numFmtId="178" fontId="0" fillId="0" borderId="2" xfId="0" applyNumberFormat="1" applyFont="1" applyFill="1" applyBorder="1" applyAlignment="1" applyProtection="1">
      <alignment horizontal="center" vertical="center"/>
    </xf>
    <xf numFmtId="178" fontId="0" fillId="0" borderId="2" xfId="0" applyNumberFormat="1" applyFill="1" applyBorder="1" applyAlignment="1" applyProtection="1">
      <alignment horizontal="center" vertical="center"/>
    </xf>
    <xf numFmtId="0" fontId="0" fillId="0" borderId="6" xfId="0" applyBorder="1" applyAlignment="1"/>
    <xf numFmtId="0" fontId="0" fillId="0" borderId="8" xfId="0" applyNumberFormat="1" applyBorder="1" applyAlignment="1">
      <alignment horizontal="center" vertical="center" wrapText="1"/>
    </xf>
    <xf numFmtId="0" fontId="0" fillId="0" borderId="2" xfId="0" applyNumberFormat="1" applyFill="1" applyBorder="1" applyAlignment="1" applyProtection="1">
      <alignment horizontal="center" vertical="center" wrapText="1"/>
    </xf>
    <xf numFmtId="0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3" xfId="0" applyNumberFormat="1" applyFont="1" applyFill="1" applyBorder="1" applyAlignment="1" applyProtection="1">
      <alignment horizontal="left" vertical="center" wrapText="1"/>
    </xf>
    <xf numFmtId="0" fontId="0" fillId="0" borderId="6" xfId="0" applyNumberFormat="1" applyFont="1" applyFill="1" applyBorder="1" applyAlignment="1" applyProtection="1">
      <alignment horizontal="left" vertical="center" wrapText="1"/>
    </xf>
    <xf numFmtId="179" fontId="0" fillId="0" borderId="0" xfId="0" applyNumberFormat="1" applyFont="1" applyAlignment="1">
      <alignment horizontal="center" vertical="center" wrapText="1"/>
    </xf>
    <xf numFmtId="179" fontId="0" fillId="0" borderId="0" xfId="0" applyNumberFormat="1" applyFont="1" applyAlignment="1">
      <alignment horizontal="center" vertical="center"/>
    </xf>
    <xf numFmtId="179" fontId="0" fillId="0" borderId="0" xfId="0" applyNumberFormat="1" applyAlignment="1">
      <alignment vertical="center" wrapText="1"/>
    </xf>
    <xf numFmtId="179" fontId="0" fillId="0" borderId="0" xfId="0" applyNumberFormat="1" applyAlignment="1"/>
    <xf numFmtId="179" fontId="1" fillId="0" borderId="0" xfId="0" applyNumberFormat="1" applyFont="1" applyFill="1" applyAlignment="1">
      <alignment horizontal="center" vertical="center"/>
    </xf>
    <xf numFmtId="179" fontId="0" fillId="0" borderId="1" xfId="0" applyNumberFormat="1" applyFill="1" applyBorder="1" applyAlignment="1">
      <alignment horizontal="left" vertical="center"/>
    </xf>
    <xf numFmtId="179" fontId="0" fillId="0" borderId="6" xfId="0" applyNumberFormat="1" applyFont="1" applyBorder="1" applyAlignment="1">
      <alignment horizontal="center" vertical="center" wrapText="1"/>
    </xf>
    <xf numFmtId="179" fontId="0" fillId="0" borderId="6" xfId="0" applyNumberFormat="1" applyFont="1" applyFill="1" applyBorder="1" applyAlignment="1" applyProtection="1">
      <alignment horizontal="center" vertical="center"/>
    </xf>
    <xf numFmtId="179" fontId="0" fillId="0" borderId="6" xfId="0" applyNumberFormat="1" applyFont="1" applyBorder="1" applyAlignment="1">
      <alignment horizontal="center" vertical="center"/>
    </xf>
    <xf numFmtId="179" fontId="0" fillId="0" borderId="6" xfId="0" applyNumberFormat="1" applyFont="1" applyFill="1" applyBorder="1" applyAlignment="1">
      <alignment horizontal="center" vertical="center"/>
    </xf>
    <xf numFmtId="179" fontId="0" fillId="0" borderId="5" xfId="0" applyNumberFormat="1" applyFont="1" applyFill="1" applyBorder="1" applyAlignment="1" applyProtection="1">
      <alignment horizontal="center" vertical="center" wrapText="1"/>
    </xf>
    <xf numFmtId="179" fontId="0" fillId="0" borderId="5" xfId="0" applyNumberFormat="1" applyFill="1" applyBorder="1" applyAlignment="1" applyProtection="1">
      <alignment horizontal="center" vertical="center" wrapText="1"/>
    </xf>
    <xf numFmtId="179" fontId="0" fillId="0" borderId="5" xfId="0" applyNumberFormat="1" applyFont="1" applyFill="1" applyBorder="1" applyAlignment="1" applyProtection="1">
      <alignment horizontal="right" vertical="center" wrapText="1"/>
    </xf>
    <xf numFmtId="179" fontId="0" fillId="0" borderId="6" xfId="0" applyNumberFormat="1" applyFont="1" applyFill="1" applyBorder="1" applyAlignment="1" applyProtection="1">
      <alignment horizontal="right" vertical="center" wrapText="1"/>
    </xf>
    <xf numFmtId="49" fontId="0" fillId="0" borderId="6" xfId="0" applyNumberFormat="1" applyFill="1" applyBorder="1" applyAlignment="1" applyProtection="1">
      <alignment horizontal="center" vertical="center" wrapText="1"/>
    </xf>
    <xf numFmtId="49" fontId="0" fillId="0" borderId="6" xfId="0" applyNumberFormat="1" applyFont="1" applyFill="1" applyBorder="1" applyAlignment="1" applyProtection="1">
      <alignment horizontal="center" vertical="center" wrapText="1"/>
    </xf>
    <xf numFmtId="179" fontId="0" fillId="0" borderId="6" xfId="49" applyNumberFormat="1" applyFont="1" applyFill="1" applyBorder="1" applyAlignment="1" applyProtection="1">
      <alignment horizontal="center" vertical="center" wrapText="1"/>
      <protection locked="0"/>
    </xf>
    <xf numFmtId="179" fontId="0" fillId="0" borderId="0" xfId="0" applyNumberFormat="1" applyFill="1" applyAlignment="1"/>
    <xf numFmtId="178" fontId="0" fillId="0" borderId="3" xfId="0" applyNumberFormat="1" applyFill="1" applyBorder="1" applyAlignment="1" applyProtection="1">
      <alignment horizontal="center" vertical="center"/>
    </xf>
    <xf numFmtId="179" fontId="0" fillId="0" borderId="3" xfId="0" applyNumberFormat="1" applyFill="1" applyBorder="1" applyAlignment="1" applyProtection="1">
      <alignment horizontal="center" vertical="center"/>
    </xf>
    <xf numFmtId="179" fontId="0" fillId="0" borderId="4" xfId="0" applyNumberFormat="1" applyFill="1" applyBorder="1" applyAlignment="1" applyProtection="1">
      <alignment horizontal="center" vertical="center"/>
    </xf>
    <xf numFmtId="179" fontId="0" fillId="0" borderId="7" xfId="0" applyNumberFormat="1" applyFill="1" applyBorder="1" applyAlignment="1" applyProtection="1">
      <alignment horizontal="center" vertical="center"/>
    </xf>
    <xf numFmtId="178" fontId="0" fillId="0" borderId="3" xfId="0" applyNumberFormat="1" applyFont="1" applyFill="1" applyBorder="1" applyAlignment="1" applyProtection="1">
      <alignment horizontal="left" vertical="center"/>
    </xf>
    <xf numFmtId="179" fontId="0" fillId="0" borderId="3" xfId="0" applyNumberFormat="1" applyFont="1" applyFill="1" applyBorder="1" applyAlignment="1" applyProtection="1">
      <alignment horizontal="right" vertical="center"/>
    </xf>
    <xf numFmtId="179" fontId="0" fillId="0" borderId="6" xfId="0" applyNumberFormat="1" applyFont="1" applyFill="1" applyBorder="1" applyAlignment="1" applyProtection="1">
      <alignment horizontal="right" vertical="center"/>
    </xf>
    <xf numFmtId="178" fontId="0" fillId="0" borderId="6" xfId="0" applyNumberFormat="1" applyFill="1" applyBorder="1" applyAlignment="1" applyProtection="1">
      <alignment horizontal="left" vertical="center"/>
    </xf>
    <xf numFmtId="178" fontId="0" fillId="0" borderId="6" xfId="0" applyNumberFormat="1" applyFont="1" applyFill="1" applyBorder="1" applyAlignment="1" applyProtection="1">
      <alignment horizontal="left" vertical="center"/>
    </xf>
    <xf numFmtId="177" fontId="0" fillId="0" borderId="6" xfId="0" applyNumberFormat="1" applyFill="1" applyBorder="1" applyAlignment="1" applyProtection="1">
      <alignment horizontal="left" vertical="center"/>
    </xf>
    <xf numFmtId="178" fontId="0" fillId="0" borderId="6" xfId="0" applyNumberFormat="1" applyFill="1" applyBorder="1" applyAlignment="1" applyProtection="1">
      <alignment vertical="center"/>
    </xf>
    <xf numFmtId="179" fontId="0" fillId="0" borderId="6" xfId="0" applyNumberFormat="1" applyBorder="1" applyAlignment="1">
      <alignment horizontal="right" vertical="center"/>
    </xf>
    <xf numFmtId="178" fontId="0" fillId="0" borderId="6" xfId="0" applyNumberFormat="1" applyFont="1" applyFill="1" applyBorder="1" applyAlignment="1" applyProtection="1">
      <alignment horizontal="right" vertical="center"/>
    </xf>
    <xf numFmtId="178" fontId="0" fillId="0" borderId="3" xfId="0" applyNumberFormat="1" applyFont="1" applyFill="1" applyBorder="1" applyAlignment="1" applyProtection="1">
      <alignment horizontal="right" vertical="center"/>
    </xf>
    <xf numFmtId="0" fontId="0" fillId="0" borderId="4" xfId="0" applyBorder="1" applyAlignment="1">
      <alignment horizontal="center" vertical="center"/>
    </xf>
    <xf numFmtId="49" fontId="0" fillId="0" borderId="6" xfId="0" applyNumberFormat="1" applyFont="1" applyFill="1" applyBorder="1" applyAlignment="1" applyProtection="1">
      <alignment horizontal="center" vertical="center"/>
    </xf>
    <xf numFmtId="49" fontId="0" fillId="0" borderId="6" xfId="0" applyNumberFormat="1" applyFill="1" applyBorder="1" applyAlignment="1" applyProtection="1">
      <alignment horizontal="center" vertical="center"/>
    </xf>
    <xf numFmtId="49" fontId="0" fillId="0" borderId="6" xfId="0" applyNumberFormat="1" applyFont="1" applyFill="1" applyBorder="1" applyAlignment="1" applyProtection="1">
      <alignment horizontal="left" vertical="center"/>
    </xf>
    <xf numFmtId="0" fontId="0" fillId="0" borderId="6" xfId="0" applyFont="1" applyFill="1" applyBorder="1" applyAlignment="1">
      <alignment horizontal="centerContinuous" vertical="center"/>
    </xf>
    <xf numFmtId="0" fontId="0" fillId="0" borderId="6" xfId="0" applyFill="1" applyBorder="1" applyAlignment="1">
      <alignment horizontal="centerContinuous"/>
    </xf>
    <xf numFmtId="0" fontId="0" fillId="0" borderId="3" xfId="0" applyBorder="1" applyAlignment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3" xfId="0" applyBorder="1" applyAlignment="1">
      <alignment vertical="center"/>
    </xf>
    <xf numFmtId="3" fontId="0" fillId="0" borderId="2" xfId="0" applyNumberFormat="1" applyFont="1" applyFill="1" applyBorder="1" applyAlignment="1" applyProtection="1">
      <alignment horizontal="right" vertical="center"/>
    </xf>
    <xf numFmtId="4" fontId="0" fillId="0" borderId="6" xfId="0" applyNumberFormat="1" applyFont="1" applyFill="1" applyBorder="1" applyAlignment="1" applyProtection="1">
      <alignment horizontal="left" vertical="center"/>
    </xf>
    <xf numFmtId="3" fontId="0" fillId="0" borderId="6" xfId="0" applyNumberFormat="1" applyFont="1" applyFill="1" applyBorder="1" applyAlignment="1" applyProtection="1">
      <alignment horizontal="right" vertical="center"/>
    </xf>
    <xf numFmtId="0" fontId="0" fillId="0" borderId="3" xfId="0" applyFont="1" applyBorder="1" applyAlignment="1">
      <alignment vertical="center" wrapText="1"/>
    </xf>
    <xf numFmtId="3" fontId="0" fillId="0" borderId="3" xfId="0" applyNumberFormat="1" applyFont="1" applyFill="1" applyBorder="1" applyAlignment="1" applyProtection="1">
      <alignment horizontal="right" vertical="center"/>
    </xf>
    <xf numFmtId="3" fontId="0" fillId="0" borderId="5" xfId="0" applyNumberFormat="1" applyFont="1" applyFill="1" applyBorder="1" applyAlignment="1" applyProtection="1">
      <alignment vertical="center"/>
    </xf>
    <xf numFmtId="3" fontId="0" fillId="0" borderId="7" xfId="0" applyNumberFormat="1" applyFont="1" applyFill="1" applyBorder="1" applyAlignment="1" applyProtection="1">
      <alignment horizontal="right" vertical="center"/>
    </xf>
    <xf numFmtId="3" fontId="0" fillId="0" borderId="5" xfId="0" applyNumberFormat="1" applyFont="1" applyFill="1" applyBorder="1" applyAlignment="1" applyProtection="1">
      <alignment horizontal="right" vertical="center"/>
    </xf>
    <xf numFmtId="3" fontId="0" fillId="0" borderId="6" xfId="0" applyNumberFormat="1" applyFill="1" applyBorder="1" applyAlignment="1"/>
    <xf numFmtId="3" fontId="0" fillId="0" borderId="6" xfId="0" applyNumberFormat="1" applyBorder="1" applyAlignment="1"/>
    <xf numFmtId="0" fontId="0" fillId="0" borderId="6" xfId="0" applyFill="1" applyBorder="1" applyAlignment="1">
      <alignment horizontal="left" vertical="center"/>
    </xf>
    <xf numFmtId="3" fontId="0" fillId="0" borderId="6" xfId="0" applyNumberFormat="1" applyBorder="1" applyAlignment="1">
      <alignment horizontal="center" vertical="center"/>
    </xf>
    <xf numFmtId="0" fontId="0" fillId="0" borderId="8" xfId="0" applyNumberFormat="1" applyFont="1" applyFill="1" applyBorder="1" applyAlignment="1" applyProtection="1">
      <alignment horizontal="center" vertical="center"/>
    </xf>
    <xf numFmtId="49" fontId="0" fillId="0" borderId="3" xfId="0" applyNumberFormat="1" applyFont="1" applyFill="1" applyBorder="1" applyAlignment="1" applyProtection="1">
      <alignment horizontal="left" vertical="center"/>
    </xf>
    <xf numFmtId="49" fontId="0" fillId="0" borderId="3" xfId="0" applyNumberFormat="1" applyFill="1" applyBorder="1" applyAlignment="1" applyProtection="1">
      <alignment horizontal="center" vertical="center"/>
    </xf>
    <xf numFmtId="0" fontId="0" fillId="0" borderId="3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7" xfId="0" applyNumberFormat="1" applyFont="1" applyFill="1" applyBorder="1" applyAlignment="1" applyProtection="1">
      <alignment horizontal="center" vertical="center"/>
    </xf>
    <xf numFmtId="0" fontId="0" fillId="0" borderId="6" xfId="0" applyNumberForma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3" fontId="0" fillId="0" borderId="6" xfId="0" applyNumberFormat="1" applyFill="1" applyBorder="1" applyAlignment="1" applyProtection="1">
      <alignment horizontal="right" vertical="center"/>
    </xf>
    <xf numFmtId="0" fontId="0" fillId="0" borderId="1" xfId="0" applyFill="1" applyBorder="1" applyAlignment="1">
      <alignment vertical="center"/>
    </xf>
    <xf numFmtId="0" fontId="0" fillId="0" borderId="2" xfId="0" applyFill="1" applyBorder="1" applyAlignment="1">
      <alignment horizontal="centerContinuous"/>
    </xf>
    <xf numFmtId="0" fontId="0" fillId="0" borderId="6" xfId="0" applyFont="1" applyBorder="1" applyAlignment="1">
      <alignment horizontal="centerContinuous" vertical="center"/>
    </xf>
    <xf numFmtId="0" fontId="0" fillId="0" borderId="2" xfId="0" applyBorder="1" applyAlignment="1">
      <alignment horizontal="centerContinuous"/>
    </xf>
    <xf numFmtId="4" fontId="0" fillId="0" borderId="2" xfId="0" applyNumberFormat="1" applyFill="1" applyBorder="1" applyAlignment="1" applyProtection="1">
      <alignment horizontal="center" vertical="center"/>
    </xf>
    <xf numFmtId="0" fontId="0" fillId="0" borderId="13" xfId="0" applyBorder="1" applyAlignment="1">
      <alignment horizontal="center" vertical="center"/>
    </xf>
    <xf numFmtId="180" fontId="0" fillId="0" borderId="2" xfId="0" applyNumberFormat="1" applyFill="1" applyBorder="1" applyAlignment="1" applyProtection="1">
      <alignment horizontal="center" vertical="center"/>
    </xf>
    <xf numFmtId="0" fontId="0" fillId="0" borderId="3" xfId="0" applyFont="1" applyFill="1" applyBorder="1" applyAlignment="1">
      <alignment vertical="center"/>
    </xf>
    <xf numFmtId="180" fontId="0" fillId="0" borderId="0" xfId="0" applyNumberFormat="1" applyFont="1" applyFill="1" applyAlignment="1" applyProtection="1"/>
    <xf numFmtId="0" fontId="0" fillId="0" borderId="3" xfId="0" applyFont="1" applyBorder="1" applyAlignment="1">
      <alignment vertical="center"/>
    </xf>
    <xf numFmtId="3" fontId="0" fillId="0" borderId="5" xfId="0" applyNumberFormat="1" applyFill="1" applyBorder="1" applyAlignment="1"/>
    <xf numFmtId="3" fontId="0" fillId="0" borderId="2" xfId="0" applyNumberFormat="1" applyBorder="1" applyAlignment="1"/>
    <xf numFmtId="3" fontId="0" fillId="2" borderId="6" xfId="0" applyNumberFormat="1" applyFont="1" applyFill="1" applyBorder="1" applyAlignment="1" applyProtection="1">
      <alignment horizontal="right" vertical="center"/>
    </xf>
    <xf numFmtId="0" fontId="3" fillId="2" borderId="0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0" fillId="2" borderId="1" xfId="0" applyFill="1" applyBorder="1" applyAlignment="1" applyProtection="1">
      <alignment horizontal="left" vertical="center"/>
    </xf>
    <xf numFmtId="0" fontId="0" fillId="2" borderId="1" xfId="0" applyFont="1" applyFill="1" applyBorder="1" applyAlignment="1" applyProtection="1">
      <alignment horizontal="left" vertical="center"/>
    </xf>
    <xf numFmtId="0" fontId="0" fillId="2" borderId="1" xfId="0" applyFont="1" applyFill="1" applyBorder="1" applyAlignment="1" applyProtection="1">
      <alignment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6" xfId="0" applyFont="1" applyFill="1" applyBorder="1" applyAlignment="1" applyProtection="1">
      <alignment horizontal="center" vertical="center"/>
    </xf>
    <xf numFmtId="0" fontId="0" fillId="2" borderId="6" xfId="0" applyFont="1" applyFill="1" applyBorder="1" applyAlignment="1" applyProtection="1">
      <alignment horizontal="center" vertical="center"/>
      <protection locked="0"/>
    </xf>
    <xf numFmtId="0" fontId="0" fillId="2" borderId="6" xfId="0" applyFont="1" applyFill="1" applyBorder="1" applyAlignment="1" applyProtection="1">
      <alignment horizontal="center" vertical="center" wrapText="1"/>
      <protection locked="0"/>
    </xf>
    <xf numFmtId="0" fontId="0" fillId="2" borderId="3" xfId="0" applyFont="1" applyFill="1" applyBorder="1" applyAlignment="1" applyProtection="1">
      <alignment horizontal="center" vertical="center" wrapText="1"/>
      <protection locked="0"/>
    </xf>
    <xf numFmtId="0" fontId="0" fillId="2" borderId="7" xfId="0" applyFont="1" applyFill="1" applyBorder="1" applyAlignment="1" applyProtection="1">
      <alignment horizontal="center" vertical="center" wrapText="1"/>
      <protection locked="0"/>
    </xf>
    <xf numFmtId="0" fontId="0" fillId="2" borderId="0" xfId="0" applyFont="1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 wrapText="1"/>
    </xf>
    <xf numFmtId="177" fontId="0" fillId="2" borderId="6" xfId="0" applyNumberFormat="1" applyFont="1" applyFill="1" applyBorder="1" applyAlignment="1" applyProtection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4" xfId="49"/>
  </cellStyles>
  <dxfs count="1">
    <dxf>
      <font>
        <b val="0"/>
        <i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8" Type="http://schemas.openxmlformats.org/officeDocument/2006/relationships/sharedStrings" Target="sharedStrings.xml"/><Relationship Id="rId17" Type="http://schemas.openxmlformats.org/officeDocument/2006/relationships/styles" Target="styles.xml"/><Relationship Id="rId16" Type="http://schemas.openxmlformats.org/officeDocument/2006/relationships/theme" Target="theme/theme1.xml"/><Relationship Id="rId15" Type="http://schemas.openxmlformats.org/officeDocument/2006/relationships/externalLink" Target="externalLinks/externalLink1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4037;&#36164;&#32479;&#35745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  <sheetDataSet>
      <sheetData sheetId="0">
        <row r="7">
          <cell r="C7">
            <v>577368</v>
          </cell>
        </row>
        <row r="8">
          <cell r="C8">
            <v>335460</v>
          </cell>
        </row>
        <row r="9">
          <cell r="C9">
            <v>48114</v>
          </cell>
        </row>
        <row r="10">
          <cell r="C10">
            <v>17280</v>
          </cell>
        </row>
        <row r="11">
          <cell r="C11">
            <v>39600</v>
          </cell>
        </row>
        <row r="13">
          <cell r="C13">
            <v>57680</v>
          </cell>
        </row>
        <row r="14">
          <cell r="C14">
            <v>2520</v>
          </cell>
        </row>
        <row r="15">
          <cell r="C15">
            <v>19604</v>
          </cell>
        </row>
        <row r="17">
          <cell r="C17">
            <v>564852</v>
          </cell>
        </row>
        <row r="18">
          <cell r="C18">
            <v>346920</v>
          </cell>
        </row>
        <row r="19">
          <cell r="C19">
            <v>18432</v>
          </cell>
        </row>
        <row r="20">
          <cell r="C20">
            <v>42240</v>
          </cell>
        </row>
        <row r="22">
          <cell r="C22">
            <v>47071</v>
          </cell>
        </row>
        <row r="23">
          <cell r="C23">
            <v>56560</v>
          </cell>
        </row>
        <row r="24">
          <cell r="C24">
            <v>2520</v>
          </cell>
        </row>
        <row r="25">
          <cell r="C25">
            <v>14391</v>
          </cell>
        </row>
        <row r="27">
          <cell r="C27">
            <v>154023.36</v>
          </cell>
        </row>
        <row r="28">
          <cell r="C28">
            <v>62571.99</v>
          </cell>
        </row>
        <row r="31">
          <cell r="C31">
            <v>1738.8</v>
          </cell>
        </row>
        <row r="33">
          <cell r="C33">
            <v>154641.76</v>
          </cell>
        </row>
        <row r="35">
          <cell r="C35">
            <v>62823.22</v>
          </cell>
        </row>
        <row r="37">
          <cell r="C37">
            <v>4348.8</v>
          </cell>
        </row>
        <row r="38">
          <cell r="C38">
            <v>1854.72</v>
          </cell>
        </row>
        <row r="40">
          <cell r="C40">
            <v>111612.96</v>
          </cell>
        </row>
        <row r="41">
          <cell r="C41">
            <v>111624.48</v>
          </cell>
        </row>
        <row r="55">
          <cell r="C55">
            <v>12192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3"/>
  </sheetPr>
  <dimension ref="A1:P14"/>
  <sheetViews>
    <sheetView workbookViewId="0">
      <selection activeCell="I7" sqref="I7"/>
    </sheetView>
  </sheetViews>
  <sheetFormatPr defaultColWidth="15" defaultRowHeight="20.25" customHeight="1"/>
  <cols>
    <col min="1" max="1" width="21.6222222222222" style="168" customWidth="1"/>
    <col min="2" max="3" width="8.62222222222222" style="168" customWidth="1"/>
    <col min="4" max="4" width="9" style="168" customWidth="1"/>
    <col min="5" max="5" width="8.87777777777778" style="168" customWidth="1"/>
    <col min="6" max="6" width="11.1222222222222" style="168" customWidth="1"/>
    <col min="7" max="7" width="8.87777777777778" style="168" customWidth="1"/>
    <col min="8" max="9" width="9" style="168" customWidth="1"/>
    <col min="10" max="10" width="12.6222222222222" style="168" customWidth="1"/>
    <col min="11" max="11" width="8.12222222222222" style="168" customWidth="1"/>
    <col min="12" max="12" width="7.37777777777778" style="168" customWidth="1"/>
    <col min="13" max="13" width="7.62222222222222" style="168" customWidth="1"/>
    <col min="14" max="14" width="7.37777777777778" style="168" customWidth="1"/>
    <col min="15" max="15" width="7" style="168" customWidth="1"/>
    <col min="16" max="16" width="7.62222222222222" style="168" customWidth="1"/>
    <col min="17" max="16384" width="15" style="168"/>
  </cols>
  <sheetData>
    <row r="1" ht="39.75" customHeight="1" spans="1:16">
      <c r="A1" s="169" t="s">
        <v>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</row>
    <row r="2" s="165" customFormat="1" ht="22.5" customHeight="1" spans="1:16">
      <c r="A2" s="170" t="s">
        <v>1</v>
      </c>
      <c r="B2" s="171"/>
      <c r="C2" s="171"/>
      <c r="D2" s="171"/>
      <c r="E2" s="171"/>
      <c r="F2" s="171"/>
      <c r="G2" s="172"/>
      <c r="H2" s="172"/>
      <c r="I2" s="172"/>
      <c r="J2" s="172"/>
      <c r="K2" s="172"/>
      <c r="L2" s="189"/>
      <c r="M2" s="190" t="s">
        <v>2</v>
      </c>
      <c r="N2" s="191"/>
      <c r="O2" s="191"/>
      <c r="P2" s="191"/>
    </row>
    <row r="3" s="166" customFormat="1" ht="33" customHeight="1" spans="1:16">
      <c r="A3" s="173" t="s">
        <v>3</v>
      </c>
      <c r="B3" s="174" t="s">
        <v>4</v>
      </c>
      <c r="C3" s="174" t="s">
        <v>5</v>
      </c>
      <c r="D3" s="175" t="s">
        <v>6</v>
      </c>
      <c r="E3" s="176"/>
      <c r="F3" s="176"/>
      <c r="G3" s="176"/>
      <c r="H3" s="176"/>
      <c r="I3" s="192"/>
      <c r="J3" s="174" t="s">
        <v>7</v>
      </c>
      <c r="K3" s="193" t="s">
        <v>8</v>
      </c>
      <c r="L3" s="194"/>
      <c r="M3" s="174" t="s">
        <v>9</v>
      </c>
      <c r="N3" s="195" t="s">
        <v>10</v>
      </c>
      <c r="O3" s="174" t="s">
        <v>11</v>
      </c>
      <c r="P3" s="174" t="s">
        <v>12</v>
      </c>
    </row>
    <row r="4" s="166" customFormat="1" ht="33" customHeight="1" spans="1:16">
      <c r="A4" s="177"/>
      <c r="B4" s="177"/>
      <c r="C4" s="178"/>
      <c r="D4" s="174" t="s">
        <v>13</v>
      </c>
      <c r="E4" s="173" t="s">
        <v>14</v>
      </c>
      <c r="F4" s="179" t="s">
        <v>15</v>
      </c>
      <c r="G4" s="179"/>
      <c r="H4" s="179"/>
      <c r="I4" s="179"/>
      <c r="J4" s="178"/>
      <c r="K4" s="173" t="s">
        <v>16</v>
      </c>
      <c r="L4" s="173" t="s">
        <v>17</v>
      </c>
      <c r="M4" s="177"/>
      <c r="N4" s="195"/>
      <c r="O4" s="178"/>
      <c r="P4" s="178"/>
    </row>
    <row r="5" s="166" customFormat="1" ht="33" customHeight="1" spans="1:16">
      <c r="A5" s="180"/>
      <c r="B5" s="180"/>
      <c r="C5" s="181"/>
      <c r="D5" s="181"/>
      <c r="E5" s="180"/>
      <c r="F5" s="179" t="s">
        <v>13</v>
      </c>
      <c r="G5" s="179" t="s">
        <v>18</v>
      </c>
      <c r="H5" s="179" t="s">
        <v>19</v>
      </c>
      <c r="I5" s="195" t="s">
        <v>20</v>
      </c>
      <c r="J5" s="181"/>
      <c r="K5" s="180"/>
      <c r="L5" s="180"/>
      <c r="M5" s="180"/>
      <c r="N5" s="195"/>
      <c r="O5" s="181"/>
      <c r="P5" s="181"/>
    </row>
    <row r="6" s="167" customFormat="1" ht="33" customHeight="1" spans="1:16">
      <c r="A6" s="182" t="s">
        <v>21</v>
      </c>
      <c r="B6" s="183" t="s">
        <v>14</v>
      </c>
      <c r="C6" s="184">
        <f>SUM(D6)</f>
        <v>31</v>
      </c>
      <c r="D6" s="184">
        <f>SUM(E6:F6)</f>
        <v>31</v>
      </c>
      <c r="E6" s="185">
        <v>15</v>
      </c>
      <c r="F6" s="184">
        <f t="shared" ref="F6:F13" si="0">SUM(G6:I6)</f>
        <v>16</v>
      </c>
      <c r="G6" s="185">
        <v>16</v>
      </c>
      <c r="H6" s="185"/>
      <c r="I6" s="185"/>
      <c r="J6" s="196">
        <f t="shared" ref="J6:J13" si="1">SUM(E6*3000+G6*3000)</f>
        <v>93000</v>
      </c>
      <c r="K6" s="185"/>
      <c r="L6" s="185"/>
      <c r="M6" s="185"/>
      <c r="N6" s="185">
        <v>2</v>
      </c>
      <c r="O6" s="185"/>
      <c r="P6" s="185"/>
    </row>
    <row r="7" s="167" customFormat="1" ht="33" customHeight="1" spans="1:16">
      <c r="A7" s="186"/>
      <c r="B7" s="185"/>
      <c r="C7" s="184">
        <f t="shared" ref="C7:C13" si="2">SUM(D7,K7,L7,M7,N7)</f>
        <v>0</v>
      </c>
      <c r="D7" s="184">
        <f t="shared" ref="D7:D13" si="3">SUM(E7+F7)</f>
        <v>0</v>
      </c>
      <c r="E7" s="185"/>
      <c r="F7" s="184">
        <f t="shared" si="0"/>
        <v>0</v>
      </c>
      <c r="G7" s="185"/>
      <c r="H7" s="185"/>
      <c r="I7" s="185"/>
      <c r="J7" s="196">
        <f t="shared" si="1"/>
        <v>0</v>
      </c>
      <c r="K7" s="185"/>
      <c r="L7" s="185"/>
      <c r="M7" s="185"/>
      <c r="N7" s="185"/>
      <c r="O7" s="185"/>
      <c r="P7" s="185"/>
    </row>
    <row r="8" s="167" customFormat="1" ht="33" customHeight="1" spans="1:16">
      <c r="A8" s="186"/>
      <c r="B8" s="185"/>
      <c r="C8" s="184">
        <f t="shared" si="2"/>
        <v>0</v>
      </c>
      <c r="D8" s="184">
        <f t="shared" si="3"/>
        <v>0</v>
      </c>
      <c r="E8" s="185"/>
      <c r="F8" s="184">
        <f t="shared" si="0"/>
        <v>0</v>
      </c>
      <c r="G8" s="185"/>
      <c r="H8" s="185"/>
      <c r="I8" s="185"/>
      <c r="J8" s="196">
        <f t="shared" si="1"/>
        <v>0</v>
      </c>
      <c r="K8" s="185"/>
      <c r="L8" s="185"/>
      <c r="M8" s="185"/>
      <c r="N8" s="185"/>
      <c r="O8" s="185"/>
      <c r="P8" s="185"/>
    </row>
    <row r="9" s="167" customFormat="1" ht="33" customHeight="1" spans="1:16">
      <c r="A9" s="186"/>
      <c r="B9" s="185"/>
      <c r="C9" s="184">
        <f t="shared" si="2"/>
        <v>0</v>
      </c>
      <c r="D9" s="184">
        <f t="shared" si="3"/>
        <v>0</v>
      </c>
      <c r="E9" s="185"/>
      <c r="F9" s="184">
        <f t="shared" si="0"/>
        <v>0</v>
      </c>
      <c r="G9" s="185"/>
      <c r="H9" s="185"/>
      <c r="I9" s="185"/>
      <c r="J9" s="196">
        <f t="shared" si="1"/>
        <v>0</v>
      </c>
      <c r="K9" s="185"/>
      <c r="L9" s="185"/>
      <c r="M9" s="185"/>
      <c r="N9" s="185"/>
      <c r="O9" s="185"/>
      <c r="P9" s="185"/>
    </row>
    <row r="10" s="167" customFormat="1" ht="33" customHeight="1" spans="1:16">
      <c r="A10" s="186"/>
      <c r="B10" s="185"/>
      <c r="C10" s="184">
        <f t="shared" si="2"/>
        <v>0</v>
      </c>
      <c r="D10" s="184">
        <f t="shared" si="3"/>
        <v>0</v>
      </c>
      <c r="E10" s="185"/>
      <c r="F10" s="184">
        <f t="shared" si="0"/>
        <v>0</v>
      </c>
      <c r="G10" s="185"/>
      <c r="H10" s="185"/>
      <c r="I10" s="185"/>
      <c r="J10" s="196">
        <f t="shared" si="1"/>
        <v>0</v>
      </c>
      <c r="K10" s="185"/>
      <c r="L10" s="185"/>
      <c r="M10" s="185"/>
      <c r="N10" s="185"/>
      <c r="O10" s="185"/>
      <c r="P10" s="185"/>
    </row>
    <row r="11" s="167" customFormat="1" ht="33" customHeight="1" spans="1:16">
      <c r="A11" s="186"/>
      <c r="B11" s="185"/>
      <c r="C11" s="184">
        <f t="shared" si="2"/>
        <v>0</v>
      </c>
      <c r="D11" s="184">
        <f t="shared" si="3"/>
        <v>0</v>
      </c>
      <c r="E11" s="185"/>
      <c r="F11" s="184">
        <f t="shared" si="0"/>
        <v>0</v>
      </c>
      <c r="G11" s="185"/>
      <c r="H11" s="185"/>
      <c r="I11" s="185"/>
      <c r="J11" s="196">
        <f t="shared" si="1"/>
        <v>0</v>
      </c>
      <c r="K11" s="185"/>
      <c r="L11" s="185"/>
      <c r="M11" s="185"/>
      <c r="N11" s="185"/>
      <c r="O11" s="185"/>
      <c r="P11" s="185"/>
    </row>
    <row r="12" ht="33" customHeight="1" spans="1:16">
      <c r="A12" s="186"/>
      <c r="B12" s="185"/>
      <c r="C12" s="184">
        <f t="shared" si="2"/>
        <v>0</v>
      </c>
      <c r="D12" s="184">
        <f t="shared" si="3"/>
        <v>0</v>
      </c>
      <c r="E12" s="185"/>
      <c r="F12" s="184">
        <f t="shared" si="0"/>
        <v>0</v>
      </c>
      <c r="G12" s="185"/>
      <c r="H12" s="185"/>
      <c r="I12" s="185"/>
      <c r="J12" s="196">
        <f t="shared" si="1"/>
        <v>0</v>
      </c>
      <c r="K12" s="185"/>
      <c r="L12" s="185"/>
      <c r="M12" s="185"/>
      <c r="N12" s="185"/>
      <c r="O12" s="185"/>
      <c r="P12" s="185"/>
    </row>
    <row r="13" ht="33" customHeight="1" spans="1:16">
      <c r="A13" s="186"/>
      <c r="B13" s="185"/>
      <c r="C13" s="184">
        <f t="shared" si="2"/>
        <v>0</v>
      </c>
      <c r="D13" s="184">
        <f t="shared" si="3"/>
        <v>0</v>
      </c>
      <c r="E13" s="185"/>
      <c r="F13" s="184">
        <f t="shared" si="0"/>
        <v>0</v>
      </c>
      <c r="G13" s="185"/>
      <c r="H13" s="185"/>
      <c r="I13" s="185"/>
      <c r="J13" s="196">
        <f t="shared" si="1"/>
        <v>0</v>
      </c>
      <c r="K13" s="185"/>
      <c r="L13" s="185"/>
      <c r="M13" s="185"/>
      <c r="N13" s="185"/>
      <c r="O13" s="185"/>
      <c r="P13" s="185"/>
    </row>
    <row r="14" ht="33" customHeight="1" spans="1:16">
      <c r="A14" s="187" t="s">
        <v>22</v>
      </c>
      <c r="B14" s="188"/>
      <c r="C14" s="184">
        <f>SUM(C6:C13)</f>
        <v>31</v>
      </c>
      <c r="D14" s="184">
        <f t="shared" ref="D14:P14" si="4">SUM(D6:D13)</f>
        <v>31</v>
      </c>
      <c r="E14" s="184">
        <f t="shared" si="4"/>
        <v>15</v>
      </c>
      <c r="F14" s="184">
        <f t="shared" si="4"/>
        <v>16</v>
      </c>
      <c r="G14" s="184">
        <f t="shared" si="4"/>
        <v>16</v>
      </c>
      <c r="H14" s="184">
        <f t="shared" si="4"/>
        <v>0</v>
      </c>
      <c r="I14" s="184">
        <f t="shared" si="4"/>
        <v>0</v>
      </c>
      <c r="J14" s="184">
        <f t="shared" si="4"/>
        <v>93000</v>
      </c>
      <c r="K14" s="184">
        <f t="shared" si="4"/>
        <v>0</v>
      </c>
      <c r="L14" s="184">
        <f t="shared" si="4"/>
        <v>0</v>
      </c>
      <c r="M14" s="184">
        <f t="shared" si="4"/>
        <v>0</v>
      </c>
      <c r="N14" s="184">
        <f t="shared" si="4"/>
        <v>2</v>
      </c>
      <c r="O14" s="184"/>
      <c r="P14" s="184">
        <f>SUM(P6:P13)</f>
        <v>0</v>
      </c>
    </row>
  </sheetData>
  <mergeCells count="19">
    <mergeCell ref="A1:P1"/>
    <mergeCell ref="A2:F2"/>
    <mergeCell ref="M2:P2"/>
    <mergeCell ref="D3:I3"/>
    <mergeCell ref="K3:L3"/>
    <mergeCell ref="F4:I4"/>
    <mergeCell ref="A14:B14"/>
    <mergeCell ref="A3:A5"/>
    <mergeCell ref="B3:B5"/>
    <mergeCell ref="C3:C5"/>
    <mergeCell ref="D4:D5"/>
    <mergeCell ref="E4:E5"/>
    <mergeCell ref="J3:J5"/>
    <mergeCell ref="K4:K5"/>
    <mergeCell ref="L4:L5"/>
    <mergeCell ref="M3:M5"/>
    <mergeCell ref="N3:N5"/>
    <mergeCell ref="O3:O5"/>
    <mergeCell ref="P3:P5"/>
  </mergeCells>
  <conditionalFormatting sqref="C6:P14">
    <cfRule type="cellIs" dxfId="0" priority="1" stopIfTrue="1" operator="equal">
      <formula>0</formula>
    </cfRule>
  </conditionalFormatting>
  <printOptions horizontalCentered="1" verticalCentered="1"/>
  <pageMargins left="0.904861111111111" right="1.0625" top="0.865972222222222" bottom="0.865972222222222" header="0.314583333333333" footer="0.314583333333333"/>
  <pageSetup paperSize="9" orientation="landscape" horizontalDpi="6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9"/>
  <sheetViews>
    <sheetView showGridLines="0" showZeros="0" workbookViewId="0">
      <selection activeCell="B6" sqref="B6"/>
    </sheetView>
  </sheetViews>
  <sheetFormatPr defaultColWidth="9.12222222222222" defaultRowHeight="12.75" customHeight="1" outlineLevelCol="3"/>
  <cols>
    <col min="1" max="1" width="18.6222222222222" customWidth="1"/>
    <col min="2" max="2" width="39.8777777777778" customWidth="1"/>
    <col min="3" max="3" width="22.5" customWidth="1"/>
    <col min="4" max="4" width="19.6222222222222" customWidth="1"/>
  </cols>
  <sheetData>
    <row r="1" ht="36" customHeight="1" spans="1:4">
      <c r="A1" s="54" t="s">
        <v>172</v>
      </c>
      <c r="B1" s="54"/>
      <c r="C1" s="54"/>
      <c r="D1" s="54"/>
    </row>
    <row r="2" ht="27" customHeight="1" spans="1:4">
      <c r="A2" s="74" t="str">
        <f>(部门基本情况表!A2)</f>
        <v>编报单位：万荣县审计局</v>
      </c>
      <c r="B2" s="74"/>
      <c r="C2" s="79"/>
      <c r="D2" s="43" t="s">
        <v>24</v>
      </c>
    </row>
    <row r="3" ht="34.5" customHeight="1" spans="1:4">
      <c r="A3" s="10" t="s">
        <v>173</v>
      </c>
      <c r="B3" s="76"/>
      <c r="C3" s="80" t="s">
        <v>99</v>
      </c>
      <c r="D3" s="77" t="s">
        <v>174</v>
      </c>
    </row>
    <row r="4" ht="34.5" customHeight="1" spans="1:4">
      <c r="A4" s="81" t="s">
        <v>175</v>
      </c>
      <c r="B4" s="82" t="s">
        <v>176</v>
      </c>
      <c r="C4" s="77"/>
      <c r="D4" s="77"/>
    </row>
    <row r="5" ht="31.5" customHeight="1" spans="1:4">
      <c r="A5" s="81"/>
      <c r="B5" s="83" t="s">
        <v>177</v>
      </c>
      <c r="C5" s="52">
        <f>SUM(C6:C21)</f>
        <v>0</v>
      </c>
      <c r="D5" s="84"/>
    </row>
    <row r="6" ht="31.5" customHeight="1" spans="1:4">
      <c r="A6" s="85"/>
      <c r="B6" s="86"/>
      <c r="C6" s="52"/>
      <c r="D6" s="84"/>
    </row>
    <row r="7" ht="31.5" customHeight="1" spans="1:4">
      <c r="A7" s="85"/>
      <c r="B7" s="86"/>
      <c r="C7" s="52"/>
      <c r="D7" s="84"/>
    </row>
    <row r="8" ht="31.5" customHeight="1" spans="1:4">
      <c r="A8" s="85"/>
      <c r="B8" s="86"/>
      <c r="C8" s="52"/>
      <c r="D8" s="84"/>
    </row>
    <row r="9" ht="31.5" customHeight="1" spans="1:4">
      <c r="A9" s="85"/>
      <c r="B9" s="86"/>
      <c r="C9" s="52"/>
      <c r="D9" s="84"/>
    </row>
    <row r="10" ht="31.5" customHeight="1" spans="1:4">
      <c r="A10" s="85"/>
      <c r="B10" s="86"/>
      <c r="C10" s="52"/>
      <c r="D10" s="84"/>
    </row>
    <row r="11" ht="31.5" customHeight="1" spans="1:4">
      <c r="A11" s="85"/>
      <c r="B11" s="86"/>
      <c r="C11" s="52"/>
      <c r="D11" s="84"/>
    </row>
    <row r="12" ht="31.5" customHeight="1" spans="1:4">
      <c r="A12" s="85"/>
      <c r="B12" s="86"/>
      <c r="C12" s="52"/>
      <c r="D12" s="84"/>
    </row>
    <row r="13" ht="31.5" customHeight="1" spans="1:4">
      <c r="A13" s="85"/>
      <c r="B13" s="86"/>
      <c r="C13" s="52"/>
      <c r="D13" s="84"/>
    </row>
    <row r="14" ht="31.5" customHeight="1" spans="1:4">
      <c r="A14" s="85"/>
      <c r="B14" s="86"/>
      <c r="C14" s="52"/>
      <c r="D14" s="84"/>
    </row>
    <row r="15" ht="31.5" customHeight="1" spans="1:4">
      <c r="A15" s="85"/>
      <c r="B15" s="86"/>
      <c r="C15" s="52"/>
      <c r="D15" s="84"/>
    </row>
    <row r="16" ht="31.5" customHeight="1" spans="1:4">
      <c r="A16" s="85"/>
      <c r="B16" s="86"/>
      <c r="C16" s="52"/>
      <c r="D16" s="84"/>
    </row>
    <row r="17" ht="31.5" customHeight="1" spans="1:4">
      <c r="A17" s="85"/>
      <c r="B17" s="86"/>
      <c r="C17" s="52"/>
      <c r="D17" s="84"/>
    </row>
    <row r="18" ht="31.5" customHeight="1" spans="1:4">
      <c r="A18" s="85"/>
      <c r="B18" s="86"/>
      <c r="C18" s="52"/>
      <c r="D18" s="84"/>
    </row>
    <row r="19" ht="31.5" customHeight="1" spans="1:4">
      <c r="A19" s="85"/>
      <c r="B19" s="87"/>
      <c r="C19" s="52"/>
      <c r="D19" s="84"/>
    </row>
    <row r="20" ht="31.5" customHeight="1" spans="1:4">
      <c r="A20" s="85"/>
      <c r="B20" s="87"/>
      <c r="C20" s="52"/>
      <c r="D20" s="84"/>
    </row>
    <row r="21" ht="31.5" customHeight="1" spans="1:4">
      <c r="A21" s="88"/>
      <c r="B21" s="89"/>
      <c r="C21" s="52"/>
      <c r="D21" s="84"/>
    </row>
    <row r="22" customHeight="1" spans="1:3">
      <c r="A22" s="53"/>
      <c r="B22" s="53"/>
      <c r="C22" s="53"/>
    </row>
    <row r="23" customHeight="1" spans="1:3">
      <c r="A23" s="53"/>
      <c r="B23" s="53"/>
      <c r="C23" s="53"/>
    </row>
    <row r="24" customHeight="1" spans="1:3">
      <c r="A24" s="53"/>
      <c r="B24" s="53"/>
      <c r="C24" s="53"/>
    </row>
    <row r="25" customHeight="1" spans="2:3">
      <c r="B25" s="53"/>
      <c r="C25" s="53"/>
    </row>
    <row r="26" customHeight="1" spans="2:3">
      <c r="B26" s="53"/>
      <c r="C26" s="53"/>
    </row>
    <row r="27" customHeight="1" spans="2:3">
      <c r="B27" s="53"/>
      <c r="C27" s="53"/>
    </row>
    <row r="28" customHeight="1" spans="2:3">
      <c r="B28" s="53"/>
      <c r="C28" s="53"/>
    </row>
    <row r="29" customHeight="1" spans="2:2">
      <c r="B29" s="53"/>
    </row>
  </sheetData>
  <mergeCells count="5">
    <mergeCell ref="A1:D1"/>
    <mergeCell ref="A2:B2"/>
    <mergeCell ref="A3:B3"/>
    <mergeCell ref="C3:C4"/>
    <mergeCell ref="D3:D4"/>
  </mergeCells>
  <printOptions horizontalCentered="1"/>
  <pageMargins left="0.865277777777778" right="0.865277777777778" top="1.0625" bottom="0.786805555555556" header="0.511805555555556" footer="0.511805555555556"/>
  <pageSetup paperSize="9" orientation="portrait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9"/>
  <sheetViews>
    <sheetView showGridLines="0" showZeros="0" workbookViewId="0">
      <selection activeCell="B6" sqref="B6"/>
    </sheetView>
  </sheetViews>
  <sheetFormatPr defaultColWidth="9.12222222222222" defaultRowHeight="12.75" customHeight="1" outlineLevelCol="4"/>
  <cols>
    <col min="1" max="1" width="16.1222222222222" customWidth="1"/>
    <col min="2" max="2" width="39.1222222222222" customWidth="1"/>
    <col min="3" max="3" width="16.5" customWidth="1"/>
    <col min="4" max="4" width="14.8777777777778" customWidth="1"/>
    <col min="5" max="5" width="13.8777777777778" customWidth="1"/>
  </cols>
  <sheetData>
    <row r="1" ht="38.25" customHeight="1" spans="1:5">
      <c r="A1" s="54" t="s">
        <v>178</v>
      </c>
      <c r="B1" s="54"/>
      <c r="C1" s="54"/>
      <c r="D1" s="54"/>
      <c r="E1" s="54"/>
    </row>
    <row r="2" ht="24.75" customHeight="1" spans="1:5">
      <c r="A2" s="74" t="str">
        <f>(部门基本情况表!A2)</f>
        <v>编报单位：万荣县审计局</v>
      </c>
      <c r="B2" s="74"/>
      <c r="E2" s="75" t="s">
        <v>24</v>
      </c>
    </row>
    <row r="3" ht="35.25" customHeight="1" spans="1:5">
      <c r="A3" s="10" t="s">
        <v>179</v>
      </c>
      <c r="B3" s="76"/>
      <c r="C3" s="77" t="s">
        <v>77</v>
      </c>
      <c r="D3" s="77" t="s">
        <v>78</v>
      </c>
      <c r="E3" s="77" t="s">
        <v>79</v>
      </c>
    </row>
    <row r="4" ht="34.5" customHeight="1" spans="1:5">
      <c r="A4" s="16" t="s">
        <v>71</v>
      </c>
      <c r="B4" s="58" t="s">
        <v>176</v>
      </c>
      <c r="C4" s="77"/>
      <c r="D4" s="77"/>
      <c r="E4" s="77"/>
    </row>
    <row r="5" ht="31.5" customHeight="1" spans="1:5">
      <c r="A5" s="16"/>
      <c r="B5" s="58" t="s">
        <v>177</v>
      </c>
      <c r="C5" s="52">
        <f>SUM(D5:E5)</f>
        <v>0</v>
      </c>
      <c r="D5" s="52">
        <f>SUM(D6:D21)</f>
        <v>0</v>
      </c>
      <c r="E5" s="52">
        <f>SUM(E6:E21)</f>
        <v>0</v>
      </c>
    </row>
    <row r="6" ht="31.5" customHeight="1" spans="1:5">
      <c r="A6" s="17"/>
      <c r="B6" s="78"/>
      <c r="C6" s="52">
        <f t="shared" ref="C6:C22" si="0">SUM(D6:E6)</f>
        <v>0</v>
      </c>
      <c r="D6" s="52"/>
      <c r="E6" s="52"/>
    </row>
    <row r="7" ht="31.5" customHeight="1" spans="1:5">
      <c r="A7" s="17"/>
      <c r="B7" s="78"/>
      <c r="C7" s="52">
        <f t="shared" si="0"/>
        <v>0</v>
      </c>
      <c r="D7" s="52"/>
      <c r="E7" s="52"/>
    </row>
    <row r="8" ht="31.5" customHeight="1" spans="1:5">
      <c r="A8" s="17"/>
      <c r="B8" s="78"/>
      <c r="C8" s="52">
        <f t="shared" si="0"/>
        <v>0</v>
      </c>
      <c r="D8" s="52"/>
      <c r="E8" s="52"/>
    </row>
    <row r="9" ht="31.5" customHeight="1" spans="1:5">
      <c r="A9" s="17"/>
      <c r="B9" s="78"/>
      <c r="C9" s="52">
        <f t="shared" si="0"/>
        <v>0</v>
      </c>
      <c r="D9" s="52"/>
      <c r="E9" s="52"/>
    </row>
    <row r="10" ht="31.5" customHeight="1" spans="1:5">
      <c r="A10" s="17"/>
      <c r="B10" s="78"/>
      <c r="C10" s="52">
        <f t="shared" si="0"/>
        <v>0</v>
      </c>
      <c r="D10" s="52"/>
      <c r="E10" s="52"/>
    </row>
    <row r="11" ht="31.5" customHeight="1" spans="1:5">
      <c r="A11" s="17"/>
      <c r="B11" s="78"/>
      <c r="C11" s="52">
        <f t="shared" si="0"/>
        <v>0</v>
      </c>
      <c r="D11" s="52"/>
      <c r="E11" s="52"/>
    </row>
    <row r="12" ht="31.5" customHeight="1" spans="1:5">
      <c r="A12" s="17"/>
      <c r="B12" s="78"/>
      <c r="C12" s="52">
        <f t="shared" si="0"/>
        <v>0</v>
      </c>
      <c r="D12" s="52"/>
      <c r="E12" s="52"/>
    </row>
    <row r="13" ht="31.5" customHeight="1" spans="1:5">
      <c r="A13" s="17"/>
      <c r="B13" s="78"/>
      <c r="C13" s="52">
        <f t="shared" si="0"/>
        <v>0</v>
      </c>
      <c r="D13" s="52"/>
      <c r="E13" s="52"/>
    </row>
    <row r="14" ht="31.5" customHeight="1" spans="1:5">
      <c r="A14" s="17"/>
      <c r="B14" s="78"/>
      <c r="C14" s="52">
        <f t="shared" si="0"/>
        <v>0</v>
      </c>
      <c r="D14" s="52"/>
      <c r="E14" s="52"/>
    </row>
    <row r="15" ht="31.5" customHeight="1" spans="1:5">
      <c r="A15" s="17"/>
      <c r="B15" s="78"/>
      <c r="C15" s="52">
        <f t="shared" si="0"/>
        <v>0</v>
      </c>
      <c r="D15" s="52"/>
      <c r="E15" s="52"/>
    </row>
    <row r="16" ht="31.5" customHeight="1" spans="1:5">
      <c r="A16" s="17"/>
      <c r="B16" s="78"/>
      <c r="C16" s="52">
        <f t="shared" si="0"/>
        <v>0</v>
      </c>
      <c r="D16" s="52"/>
      <c r="E16" s="52"/>
    </row>
    <row r="17" ht="31.5" customHeight="1" spans="1:5">
      <c r="A17" s="17"/>
      <c r="B17" s="78"/>
      <c r="C17" s="52">
        <f t="shared" si="0"/>
        <v>0</v>
      </c>
      <c r="D17" s="52"/>
      <c r="E17" s="52"/>
    </row>
    <row r="18" ht="31.5" customHeight="1" spans="1:5">
      <c r="A18" s="17"/>
      <c r="B18" s="63"/>
      <c r="C18" s="52">
        <f t="shared" si="0"/>
        <v>0</v>
      </c>
      <c r="D18" s="52"/>
      <c r="E18" s="52"/>
    </row>
    <row r="19" ht="31.5" customHeight="1" spans="1:5">
      <c r="A19" s="17"/>
      <c r="B19" s="63"/>
      <c r="C19" s="52">
        <f t="shared" si="0"/>
        <v>0</v>
      </c>
      <c r="D19" s="52"/>
      <c r="E19" s="52"/>
    </row>
    <row r="20" ht="31.5" customHeight="1" spans="1:5">
      <c r="A20" s="17"/>
      <c r="B20" s="63"/>
      <c r="C20" s="52">
        <f t="shared" si="0"/>
        <v>0</v>
      </c>
      <c r="D20" s="52"/>
      <c r="E20" s="52"/>
    </row>
    <row r="21" ht="31.5" customHeight="1" spans="1:5">
      <c r="A21" s="17"/>
      <c r="B21" s="63"/>
      <c r="C21" s="52">
        <f t="shared" si="0"/>
        <v>0</v>
      </c>
      <c r="D21" s="52"/>
      <c r="E21" s="52"/>
    </row>
    <row r="22" customHeight="1" spans="1:5">
      <c r="A22" s="53"/>
      <c r="B22" s="53"/>
      <c r="C22" s="53"/>
      <c r="D22" s="53"/>
      <c r="E22" s="53"/>
    </row>
    <row r="23" customHeight="1" spans="1:5">
      <c r="A23" s="53"/>
      <c r="B23" s="53"/>
      <c r="C23" s="53"/>
      <c r="D23" s="53"/>
      <c r="E23" s="53"/>
    </row>
    <row r="24" customHeight="1" spans="2:5">
      <c r="B24" s="53"/>
      <c r="C24" s="53"/>
      <c r="D24" s="53"/>
      <c r="E24" s="53"/>
    </row>
    <row r="25" customHeight="1" spans="2:5">
      <c r="B25" s="53"/>
      <c r="C25" s="53"/>
      <c r="D25" s="53"/>
      <c r="E25" s="53"/>
    </row>
    <row r="26" customHeight="1" spans="2:3">
      <c r="B26" s="53"/>
      <c r="C26" s="53"/>
    </row>
    <row r="27" customHeight="1" spans="2:3">
      <c r="B27" s="53"/>
      <c r="C27" s="53"/>
    </row>
    <row r="28" customHeight="1" spans="3:3">
      <c r="C28" s="53"/>
    </row>
    <row r="29" customHeight="1" spans="3:3">
      <c r="C29" s="53"/>
    </row>
  </sheetData>
  <mergeCells count="6">
    <mergeCell ref="A1:E1"/>
    <mergeCell ref="A2:B2"/>
    <mergeCell ref="A3:B3"/>
    <mergeCell ref="C3:C4"/>
    <mergeCell ref="D3:D4"/>
    <mergeCell ref="E3:E4"/>
  </mergeCells>
  <printOptions horizontalCentered="1"/>
  <pageMargins left="0.865277777777778" right="0.865277777777778" top="1.0625" bottom="0.786805555555556" header="0.511805555555556" footer="0.511805555555556"/>
  <pageSetup paperSize="9" orientation="portrait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3"/>
  <sheetViews>
    <sheetView showGridLines="0" showZeros="0" workbookViewId="0">
      <selection activeCell="L9" sqref="L9"/>
    </sheetView>
  </sheetViews>
  <sheetFormatPr defaultColWidth="9.12222222222222" defaultRowHeight="12.75" customHeight="1"/>
  <cols>
    <col min="1" max="1" width="27.8777777777778" customWidth="1"/>
    <col min="2" max="2" width="12" customWidth="1"/>
    <col min="3" max="3" width="10.3777777777778" customWidth="1"/>
    <col min="4" max="6" width="10" customWidth="1"/>
    <col min="7" max="7" width="9.87777777777778" customWidth="1"/>
    <col min="8" max="8" width="10.5" customWidth="1"/>
  </cols>
  <sheetData>
    <row r="1" ht="36" customHeight="1" spans="1:8">
      <c r="A1" s="54" t="s">
        <v>180</v>
      </c>
      <c r="B1" s="54"/>
      <c r="C1" s="54"/>
      <c r="D1" s="54"/>
      <c r="E1" s="54"/>
      <c r="F1" s="54"/>
      <c r="G1" s="54"/>
      <c r="H1" s="54"/>
    </row>
    <row r="2" ht="24.75" customHeight="1" spans="1:8">
      <c r="A2" s="42" t="str">
        <f>(部门基本情况表!A2)</f>
        <v>编报单位：万荣县审计局</v>
      </c>
      <c r="B2" s="42"/>
      <c r="C2" s="55"/>
      <c r="D2" s="43"/>
      <c r="E2" s="43"/>
      <c r="F2" s="43"/>
      <c r="G2" s="43"/>
      <c r="H2" s="43" t="s">
        <v>24</v>
      </c>
    </row>
    <row r="3" ht="24.75" customHeight="1" spans="1:8">
      <c r="A3" s="44" t="s">
        <v>181</v>
      </c>
      <c r="B3" s="56" t="s">
        <v>182</v>
      </c>
      <c r="C3" s="57"/>
      <c r="D3" s="57"/>
      <c r="E3" s="57"/>
      <c r="F3" s="57"/>
      <c r="G3" s="57"/>
      <c r="H3" s="58" t="s">
        <v>183</v>
      </c>
    </row>
    <row r="4" ht="24.75" customHeight="1" spans="1:8">
      <c r="A4" s="59"/>
      <c r="B4" s="60" t="s">
        <v>184</v>
      </c>
      <c r="C4" s="61"/>
      <c r="D4" s="56" t="s">
        <v>78</v>
      </c>
      <c r="E4" s="61"/>
      <c r="F4" s="56" t="s">
        <v>79</v>
      </c>
      <c r="G4" s="57"/>
      <c r="H4" s="45"/>
    </row>
    <row r="5" ht="33.75" customHeight="1" spans="1:8">
      <c r="A5" s="62"/>
      <c r="B5" s="63" t="s">
        <v>22</v>
      </c>
      <c r="C5" s="63" t="s">
        <v>185</v>
      </c>
      <c r="D5" s="63" t="s">
        <v>186</v>
      </c>
      <c r="E5" s="63" t="s">
        <v>185</v>
      </c>
      <c r="F5" s="63" t="s">
        <v>186</v>
      </c>
      <c r="G5" s="64" t="s">
        <v>185</v>
      </c>
      <c r="H5" s="45"/>
    </row>
    <row r="6" ht="39" customHeight="1" spans="1:10">
      <c r="A6" s="58" t="s">
        <v>187</v>
      </c>
      <c r="B6" s="65">
        <f t="shared" ref="B6:G6" si="0">SUM(B7,B8,B11)</f>
        <v>6000</v>
      </c>
      <c r="C6" s="65">
        <f t="shared" si="0"/>
        <v>6000</v>
      </c>
      <c r="D6" s="65">
        <f t="shared" si="0"/>
        <v>6000</v>
      </c>
      <c r="E6" s="65">
        <f t="shared" si="0"/>
        <v>6000</v>
      </c>
      <c r="F6" s="65">
        <f t="shared" si="0"/>
        <v>0</v>
      </c>
      <c r="G6" s="65"/>
      <c r="H6" s="48"/>
      <c r="I6" s="53"/>
      <c r="J6" s="53"/>
    </row>
    <row r="7" ht="39" customHeight="1" spans="1:12">
      <c r="A7" s="66" t="s">
        <v>188</v>
      </c>
      <c r="B7" s="65">
        <f t="shared" ref="B7:B11" si="1">SUM(D7+F7)</f>
        <v>0</v>
      </c>
      <c r="C7" s="65">
        <f t="shared" ref="C7:C11" si="2">SUM(E7+G7)</f>
        <v>0</v>
      </c>
      <c r="D7" s="52"/>
      <c r="E7" s="52"/>
      <c r="F7" s="52"/>
      <c r="G7" s="52"/>
      <c r="H7" s="48"/>
      <c r="K7" s="53"/>
      <c r="L7" s="53"/>
    </row>
    <row r="8" ht="39" customHeight="1" spans="1:11">
      <c r="A8" s="66" t="s">
        <v>189</v>
      </c>
      <c r="B8" s="65">
        <f t="shared" si="1"/>
        <v>0</v>
      </c>
      <c r="C8" s="65">
        <f t="shared" ref="C8:G8" si="3">SUM(C9:C10)</f>
        <v>0</v>
      </c>
      <c r="D8" s="65"/>
      <c r="E8" s="65">
        <f>SUM(E9:E10)</f>
        <v>0</v>
      </c>
      <c r="F8" s="65"/>
      <c r="G8" s="65"/>
      <c r="H8" s="48"/>
      <c r="I8" s="53"/>
      <c r="J8" s="53"/>
      <c r="K8" s="53"/>
    </row>
    <row r="9" ht="39" customHeight="1" spans="1:12">
      <c r="A9" s="67" t="s">
        <v>190</v>
      </c>
      <c r="B9" s="65">
        <f t="shared" si="1"/>
        <v>0</v>
      </c>
      <c r="C9" s="65">
        <f>SUM(E9+G9)</f>
        <v>0</v>
      </c>
      <c r="D9" s="52"/>
      <c r="E9" s="52"/>
      <c r="F9" s="52"/>
      <c r="G9" s="52"/>
      <c r="H9" s="48"/>
      <c r="I9" s="53"/>
      <c r="J9" s="53"/>
      <c r="L9" s="53"/>
    </row>
    <row r="10" ht="39" customHeight="1" spans="1:12">
      <c r="A10" s="67" t="s">
        <v>191</v>
      </c>
      <c r="B10" s="65">
        <f t="shared" si="1"/>
        <v>0</v>
      </c>
      <c r="C10" s="65">
        <f>SUM(E10+G10)</f>
        <v>0</v>
      </c>
      <c r="D10" s="52"/>
      <c r="E10" s="52"/>
      <c r="F10" s="52"/>
      <c r="G10" s="52"/>
      <c r="H10" s="48"/>
      <c r="I10" s="53"/>
      <c r="J10" s="53"/>
      <c r="K10" s="53"/>
      <c r="L10" s="53"/>
    </row>
    <row r="11" ht="39" customHeight="1" spans="1:12">
      <c r="A11" s="68" t="s">
        <v>192</v>
      </c>
      <c r="B11" s="65">
        <f t="shared" si="1"/>
        <v>6000</v>
      </c>
      <c r="C11" s="65">
        <f>SUM(E11+G11)</f>
        <v>6000</v>
      </c>
      <c r="D11" s="52">
        <v>6000</v>
      </c>
      <c r="E11" s="52">
        <v>6000</v>
      </c>
      <c r="F11" s="52"/>
      <c r="G11" s="52"/>
      <c r="H11" s="48"/>
      <c r="I11" s="53"/>
      <c r="J11" s="53"/>
      <c r="K11" s="53"/>
      <c r="L11" s="53"/>
    </row>
    <row r="12" ht="257" customHeight="1" spans="1:10">
      <c r="A12" s="69" t="s">
        <v>193</v>
      </c>
      <c r="B12" s="70"/>
      <c r="C12" s="70"/>
      <c r="D12" s="70"/>
      <c r="E12" s="70"/>
      <c r="F12" s="70"/>
      <c r="G12" s="70"/>
      <c r="H12" s="71"/>
      <c r="I12" s="53"/>
      <c r="J12" s="53"/>
    </row>
    <row r="13" ht="32.25" customHeight="1" spans="1:11">
      <c r="A13" s="72" t="s">
        <v>194</v>
      </c>
      <c r="B13" s="73"/>
      <c r="C13" s="73"/>
      <c r="D13" s="73"/>
      <c r="E13" s="73"/>
      <c r="F13" s="73"/>
      <c r="G13" s="73"/>
      <c r="H13" s="73"/>
      <c r="K13" s="53"/>
    </row>
  </sheetData>
  <mergeCells count="10">
    <mergeCell ref="A1:H1"/>
    <mergeCell ref="A2:B2"/>
    <mergeCell ref="B3:G3"/>
    <mergeCell ref="B4:C4"/>
    <mergeCell ref="D4:E4"/>
    <mergeCell ref="F4:G4"/>
    <mergeCell ref="A12:H12"/>
    <mergeCell ref="A13:H13"/>
    <mergeCell ref="A3:A5"/>
    <mergeCell ref="H3:H5"/>
  </mergeCells>
  <printOptions horizontalCentered="1"/>
  <pageMargins left="0.865277777777778" right="0.865277777777778" top="1.0625" bottom="0.786805555555556" header="0.511805555555556" footer="0.511805555555556"/>
  <pageSetup paperSize="9" orientation="portrait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6"/>
  <sheetViews>
    <sheetView showGridLines="0" showZeros="0" workbookViewId="0">
      <selection activeCell="A6" sqref="A6"/>
    </sheetView>
  </sheetViews>
  <sheetFormatPr defaultColWidth="9.12222222222222" defaultRowHeight="12.75" customHeight="1" outlineLevelCol="2"/>
  <cols>
    <col min="1" max="1" width="33.8777777777778" customWidth="1"/>
    <col min="2" max="2" width="28.5" customWidth="1"/>
    <col min="3" max="3" width="35.5" customWidth="1"/>
  </cols>
  <sheetData>
    <row r="1" ht="36" customHeight="1" spans="1:3">
      <c r="A1" s="41" t="s">
        <v>195</v>
      </c>
      <c r="B1" s="41"/>
      <c r="C1" s="41"/>
    </row>
    <row r="2" ht="27" customHeight="1" spans="1:3">
      <c r="A2" s="42" t="str">
        <f>(部门基本情况表!A2)</f>
        <v>编报单位：万荣县审计局</v>
      </c>
      <c r="B2" s="42"/>
      <c r="C2" s="43" t="s">
        <v>24</v>
      </c>
    </row>
    <row r="3" ht="41.25" customHeight="1" spans="1:3">
      <c r="A3" s="44" t="s">
        <v>196</v>
      </c>
      <c r="B3" s="45" t="s">
        <v>99</v>
      </c>
      <c r="C3" s="45" t="s">
        <v>183</v>
      </c>
    </row>
    <row r="4" ht="31.5" customHeight="1" spans="1:3">
      <c r="A4" s="46" t="s">
        <v>96</v>
      </c>
      <c r="B4" s="47">
        <f>SUM(B5:B21)</f>
        <v>329793</v>
      </c>
      <c r="C4" s="48"/>
    </row>
    <row r="5" ht="31.5" customHeight="1" spans="1:3">
      <c r="A5" s="49" t="s">
        <v>197</v>
      </c>
      <c r="B5" s="47">
        <f>SUM('一般公共预算财政拨款基本支出经济分类表（七）'!D5)</f>
        <v>329793</v>
      </c>
      <c r="C5" s="50" t="s">
        <v>198</v>
      </c>
    </row>
    <row r="6" ht="31.5" customHeight="1" spans="1:3">
      <c r="A6" s="51"/>
      <c r="B6" s="52"/>
      <c r="C6" s="48"/>
    </row>
    <row r="7" ht="31.5" customHeight="1" spans="1:3">
      <c r="A7" s="51"/>
      <c r="B7" s="52"/>
      <c r="C7" s="48"/>
    </row>
    <row r="8" ht="31.5" customHeight="1" spans="1:3">
      <c r="A8" s="51"/>
      <c r="B8" s="52"/>
      <c r="C8" s="48"/>
    </row>
    <row r="9" ht="31.5" customHeight="1" spans="1:3">
      <c r="A9" s="51"/>
      <c r="B9" s="52"/>
      <c r="C9" s="48"/>
    </row>
    <row r="10" ht="31.5" customHeight="1" spans="1:3">
      <c r="A10" s="51"/>
      <c r="B10" s="52"/>
      <c r="C10" s="48"/>
    </row>
    <row r="11" ht="31.5" customHeight="1" spans="1:3">
      <c r="A11" s="51"/>
      <c r="B11" s="52"/>
      <c r="C11" s="48"/>
    </row>
    <row r="12" ht="31.5" customHeight="1" spans="1:3">
      <c r="A12" s="51"/>
      <c r="B12" s="52"/>
      <c r="C12" s="48"/>
    </row>
    <row r="13" ht="31.5" customHeight="1" spans="1:3">
      <c r="A13" s="51"/>
      <c r="B13" s="52"/>
      <c r="C13" s="48"/>
    </row>
    <row r="14" ht="31.5" customHeight="1" spans="1:3">
      <c r="A14" s="51"/>
      <c r="B14" s="52"/>
      <c r="C14" s="48"/>
    </row>
    <row r="15" ht="31.5" customHeight="1" spans="1:3">
      <c r="A15" s="46"/>
      <c r="B15" s="52"/>
      <c r="C15" s="48"/>
    </row>
    <row r="16" ht="31.5" customHeight="1" spans="1:3">
      <c r="A16" s="46"/>
      <c r="B16" s="52"/>
      <c r="C16" s="48"/>
    </row>
    <row r="17" ht="31.5" customHeight="1" spans="1:3">
      <c r="A17" s="46"/>
      <c r="B17" s="52"/>
      <c r="C17" s="48"/>
    </row>
    <row r="18" ht="31.5" customHeight="1" spans="1:3">
      <c r="A18" s="46"/>
      <c r="B18" s="52"/>
      <c r="C18" s="48"/>
    </row>
    <row r="19" ht="31.5" customHeight="1" spans="1:3">
      <c r="A19" s="46"/>
      <c r="B19" s="52"/>
      <c r="C19" s="48"/>
    </row>
    <row r="20" ht="31.5" customHeight="1" spans="1:3">
      <c r="A20" s="46"/>
      <c r="B20" s="52"/>
      <c r="C20" s="48"/>
    </row>
    <row r="21" ht="31.5" customHeight="1" spans="1:3">
      <c r="A21" s="46"/>
      <c r="B21" s="52"/>
      <c r="C21" s="48"/>
    </row>
    <row r="22" customHeight="1" spans="1:3">
      <c r="A22" s="53"/>
      <c r="B22" s="53"/>
      <c r="C22" s="53"/>
    </row>
    <row r="23" customHeight="1" spans="1:3">
      <c r="A23" s="53"/>
      <c r="B23" s="53"/>
      <c r="C23" s="53"/>
    </row>
    <row r="24" customHeight="1" spans="1:3">
      <c r="A24" s="53"/>
      <c r="B24" s="53"/>
      <c r="C24" s="53"/>
    </row>
    <row r="25" customHeight="1" spans="2:3">
      <c r="B25" s="53"/>
      <c r="C25" s="53"/>
    </row>
    <row r="26" customHeight="1" spans="2:3">
      <c r="B26" s="53"/>
      <c r="C26" s="53"/>
    </row>
  </sheetData>
  <mergeCells count="2">
    <mergeCell ref="A1:C1"/>
    <mergeCell ref="A2:B2"/>
  </mergeCells>
  <printOptions horizontalCentered="1"/>
  <pageMargins left="0.865277777777778" right="0.865277777777778" top="1.0625" bottom="0.786805555555556" header="0.511805555555556" footer="0.511805555555556"/>
  <pageSetup paperSize="9" orientation="portrait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3"/>
  </sheetPr>
  <dimension ref="A1:O23"/>
  <sheetViews>
    <sheetView workbookViewId="0">
      <selection activeCell="J9" sqref="J9:J10"/>
    </sheetView>
  </sheetViews>
  <sheetFormatPr defaultColWidth="12" defaultRowHeight="22.5" customHeight="1"/>
  <cols>
    <col min="1" max="1" width="5.5" style="3" customWidth="1"/>
    <col min="2" max="2" width="14.5" style="2" customWidth="1"/>
    <col min="3" max="3" width="12.1222222222222" style="2" customWidth="1"/>
    <col min="4" max="4" width="6" style="2" customWidth="1"/>
    <col min="5" max="5" width="7.62222222222222" style="2" customWidth="1"/>
    <col min="6" max="6" width="25.3777777777778" style="2" customWidth="1"/>
    <col min="7" max="7" width="13.3777777777778" style="3" customWidth="1"/>
    <col min="8" max="8" width="12.1222222222222" style="2" customWidth="1"/>
    <col min="9" max="9" width="11.8777777777778" style="2" customWidth="1"/>
    <col min="10" max="11" width="12.1222222222222" style="2" customWidth="1"/>
    <col min="12" max="12" width="11" style="4" customWidth="1"/>
    <col min="13" max="13" width="12.1222222222222" style="4" customWidth="1"/>
    <col min="14" max="14" width="5.5" style="4" customWidth="1"/>
    <col min="15" max="15" width="8" style="2" customWidth="1"/>
    <col min="16" max="16384" width="12" style="3"/>
  </cols>
  <sheetData>
    <row r="1" ht="28.5" customHeight="1" spans="1:15">
      <c r="A1" s="5" t="s">
        <v>199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ht="24.75" customHeight="1" spans="1:15">
      <c r="A2" s="6" t="str">
        <f>(部门基本情况表!A2)</f>
        <v>编报单位：万荣县审计局</v>
      </c>
      <c r="B2" s="6"/>
      <c r="C2" s="6"/>
      <c r="D2" s="6"/>
      <c r="E2" s="6"/>
      <c r="F2" s="6"/>
      <c r="G2" s="7"/>
      <c r="H2" s="7"/>
      <c r="I2" s="7"/>
      <c r="J2" s="7"/>
      <c r="K2" s="7"/>
      <c r="L2" s="31" t="s">
        <v>200</v>
      </c>
      <c r="M2" s="31"/>
      <c r="N2" s="31"/>
      <c r="O2" s="32"/>
    </row>
    <row r="3" s="1" customFormat="1" ht="27" customHeight="1" spans="1:15">
      <c r="A3" s="8" t="s">
        <v>201</v>
      </c>
      <c r="B3" s="9" t="s">
        <v>202</v>
      </c>
      <c r="C3" s="9" t="s">
        <v>203</v>
      </c>
      <c r="D3" s="9" t="s">
        <v>204</v>
      </c>
      <c r="E3" s="9" t="s">
        <v>205</v>
      </c>
      <c r="F3" s="9" t="s">
        <v>206</v>
      </c>
      <c r="G3" s="10" t="s">
        <v>207</v>
      </c>
      <c r="H3" s="11"/>
      <c r="I3" s="11"/>
      <c r="J3" s="11"/>
      <c r="K3" s="11"/>
      <c r="L3" s="33"/>
      <c r="M3" s="34" t="s">
        <v>208</v>
      </c>
      <c r="N3" s="35"/>
      <c r="O3" s="9" t="s">
        <v>174</v>
      </c>
    </row>
    <row r="4" s="1" customFormat="1" ht="27" customHeight="1" spans="1:15">
      <c r="A4" s="12"/>
      <c r="B4" s="13"/>
      <c r="C4" s="14"/>
      <c r="D4" s="13"/>
      <c r="E4" s="13"/>
      <c r="F4" s="15"/>
      <c r="G4" s="16" t="s">
        <v>209</v>
      </c>
      <c r="H4" s="17" t="s">
        <v>210</v>
      </c>
      <c r="I4" s="17" t="s">
        <v>211</v>
      </c>
      <c r="J4" s="17" t="s">
        <v>212</v>
      </c>
      <c r="K4" s="17" t="s">
        <v>213</v>
      </c>
      <c r="L4" s="36" t="s">
        <v>214</v>
      </c>
      <c r="M4" s="37"/>
      <c r="N4" s="38"/>
      <c r="O4" s="13"/>
    </row>
    <row r="5" s="2" customFormat="1" ht="20.25" customHeight="1" spans="1:15">
      <c r="A5" s="18">
        <v>1</v>
      </c>
      <c r="B5" s="19" t="s">
        <v>215</v>
      </c>
      <c r="C5" s="19" t="s">
        <v>216</v>
      </c>
      <c r="D5" s="19" t="s">
        <v>217</v>
      </c>
      <c r="E5" s="19">
        <v>50</v>
      </c>
      <c r="F5" s="20" t="s">
        <v>218</v>
      </c>
      <c r="G5" s="21">
        <f t="shared" ref="G5:G9" si="0">SUM(H5:L6)</f>
        <v>10000</v>
      </c>
      <c r="H5" s="21">
        <v>10000</v>
      </c>
      <c r="I5" s="21"/>
      <c r="J5" s="21"/>
      <c r="K5" s="21"/>
      <c r="L5" s="21"/>
      <c r="M5" s="39" t="s">
        <v>219</v>
      </c>
      <c r="N5" s="39" t="s">
        <v>220</v>
      </c>
      <c r="O5" s="18"/>
    </row>
    <row r="6" s="2" customFormat="1" ht="20.25" customHeight="1" spans="1:15">
      <c r="A6" s="18"/>
      <c r="B6" s="22"/>
      <c r="C6" s="22"/>
      <c r="D6" s="22"/>
      <c r="E6" s="22"/>
      <c r="F6" s="23"/>
      <c r="G6" s="21"/>
      <c r="H6" s="21"/>
      <c r="I6" s="21"/>
      <c r="J6" s="21"/>
      <c r="K6" s="21"/>
      <c r="L6" s="21"/>
      <c r="M6" s="39" t="s">
        <v>221</v>
      </c>
      <c r="N6" s="39" t="s">
        <v>220</v>
      </c>
      <c r="O6" s="18"/>
    </row>
    <row r="7" s="2" customFormat="1" ht="20.25" customHeight="1" spans="1:15">
      <c r="A7" s="8">
        <v>2</v>
      </c>
      <c r="B7" s="19" t="s">
        <v>222</v>
      </c>
      <c r="C7" s="19" t="s">
        <v>223</v>
      </c>
      <c r="D7" s="19" t="s">
        <v>224</v>
      </c>
      <c r="E7" s="19">
        <v>1</v>
      </c>
      <c r="F7" s="20" t="s">
        <v>225</v>
      </c>
      <c r="G7" s="24">
        <f>SUM(H7:L8)</f>
        <v>6800</v>
      </c>
      <c r="H7" s="24">
        <v>6800</v>
      </c>
      <c r="I7" s="24"/>
      <c r="J7" s="24"/>
      <c r="K7" s="24"/>
      <c r="L7" s="24"/>
      <c r="M7" s="39" t="s">
        <v>219</v>
      </c>
      <c r="N7" s="39" t="s">
        <v>220</v>
      </c>
      <c r="O7" s="8"/>
    </row>
    <row r="8" s="2" customFormat="1" ht="20.25" customHeight="1" spans="1:15">
      <c r="A8" s="15"/>
      <c r="B8" s="22"/>
      <c r="C8" s="22"/>
      <c r="D8" s="22"/>
      <c r="E8" s="22"/>
      <c r="F8" s="23"/>
      <c r="G8" s="25"/>
      <c r="H8" s="25"/>
      <c r="I8" s="25"/>
      <c r="J8" s="25"/>
      <c r="K8" s="25"/>
      <c r="L8" s="25"/>
      <c r="M8" s="39" t="s">
        <v>221</v>
      </c>
      <c r="N8" s="39" t="s">
        <v>220</v>
      </c>
      <c r="O8" s="15"/>
    </row>
    <row r="9" s="2" customFormat="1" ht="20.25" customHeight="1" spans="1:15">
      <c r="A9" s="18">
        <v>3</v>
      </c>
      <c r="B9" s="19" t="s">
        <v>226</v>
      </c>
      <c r="C9" s="19" t="s">
        <v>227</v>
      </c>
      <c r="D9" s="20" t="s">
        <v>228</v>
      </c>
      <c r="E9" s="19">
        <v>5</v>
      </c>
      <c r="F9" s="20" t="s">
        <v>229</v>
      </c>
      <c r="G9" s="24">
        <f>SUM(H9:L10)</f>
        <v>10000</v>
      </c>
      <c r="H9" s="24">
        <v>10000</v>
      </c>
      <c r="I9" s="24"/>
      <c r="J9" s="24"/>
      <c r="K9" s="24"/>
      <c r="L9" s="24"/>
      <c r="M9" s="39" t="s">
        <v>219</v>
      </c>
      <c r="N9" s="39" t="s">
        <v>220</v>
      </c>
      <c r="O9" s="8"/>
    </row>
    <row r="10" s="2" customFormat="1" ht="20.25" customHeight="1" spans="1:15">
      <c r="A10" s="18"/>
      <c r="B10" s="22"/>
      <c r="C10" s="22"/>
      <c r="D10" s="22"/>
      <c r="E10" s="22"/>
      <c r="F10" s="23"/>
      <c r="G10" s="25"/>
      <c r="H10" s="25"/>
      <c r="I10" s="25"/>
      <c r="J10" s="25"/>
      <c r="K10" s="25"/>
      <c r="L10" s="25"/>
      <c r="M10" s="39" t="s">
        <v>221</v>
      </c>
      <c r="N10" s="39" t="s">
        <v>220</v>
      </c>
      <c r="O10" s="15"/>
    </row>
    <row r="11" s="2" customFormat="1" ht="20.25" customHeight="1" spans="1:15">
      <c r="A11" s="8">
        <v>4</v>
      </c>
      <c r="B11" s="19" t="s">
        <v>230</v>
      </c>
      <c r="C11" s="19" t="s">
        <v>231</v>
      </c>
      <c r="D11" s="26" t="s">
        <v>232</v>
      </c>
      <c r="E11" s="19">
        <v>850</v>
      </c>
      <c r="F11" s="20" t="s">
        <v>233</v>
      </c>
      <c r="G11" s="24">
        <f t="shared" ref="G11:G15" si="1">SUM(H11:L12)</f>
        <v>130000</v>
      </c>
      <c r="H11" s="24">
        <v>130000</v>
      </c>
      <c r="I11" s="24"/>
      <c r="J11" s="24"/>
      <c r="K11" s="24"/>
      <c r="L11" s="24"/>
      <c r="M11" s="39" t="s">
        <v>219</v>
      </c>
      <c r="N11" s="39" t="s">
        <v>220</v>
      </c>
      <c r="O11" s="8"/>
    </row>
    <row r="12" s="2" customFormat="1" ht="20.25" customHeight="1" spans="1:15">
      <c r="A12" s="15"/>
      <c r="B12" s="22"/>
      <c r="C12" s="22"/>
      <c r="D12" s="22"/>
      <c r="E12" s="22"/>
      <c r="F12" s="23"/>
      <c r="G12" s="25"/>
      <c r="H12" s="25"/>
      <c r="I12" s="25"/>
      <c r="J12" s="25"/>
      <c r="K12" s="25"/>
      <c r="L12" s="25"/>
      <c r="M12" s="39" t="s">
        <v>221</v>
      </c>
      <c r="N12" s="39" t="s">
        <v>220</v>
      </c>
      <c r="O12" s="15"/>
    </row>
    <row r="13" s="2" customFormat="1" ht="20.25" customHeight="1" spans="1:15">
      <c r="A13" s="18">
        <v>5</v>
      </c>
      <c r="B13" s="19" t="s">
        <v>234</v>
      </c>
      <c r="C13" s="19" t="s">
        <v>235</v>
      </c>
      <c r="D13" s="26" t="s">
        <v>236</v>
      </c>
      <c r="E13" s="19">
        <v>10</v>
      </c>
      <c r="F13" s="20" t="s">
        <v>237</v>
      </c>
      <c r="G13" s="24">
        <f>SUM(H13:L14)</f>
        <v>600000</v>
      </c>
      <c r="H13" s="24">
        <v>600000</v>
      </c>
      <c r="I13" s="24"/>
      <c r="J13" s="24"/>
      <c r="K13" s="24"/>
      <c r="L13" s="24"/>
      <c r="M13" s="39" t="s">
        <v>219</v>
      </c>
      <c r="N13" s="39" t="s">
        <v>220</v>
      </c>
      <c r="O13" s="8" t="s">
        <v>238</v>
      </c>
    </row>
    <row r="14" s="2" customFormat="1" ht="20.25" customHeight="1" spans="1:15">
      <c r="A14" s="18"/>
      <c r="B14" s="22"/>
      <c r="C14" s="22"/>
      <c r="D14" s="22"/>
      <c r="E14" s="22"/>
      <c r="F14" s="23"/>
      <c r="G14" s="25"/>
      <c r="H14" s="25"/>
      <c r="I14" s="25"/>
      <c r="J14" s="25"/>
      <c r="K14" s="25"/>
      <c r="L14" s="25"/>
      <c r="M14" s="39" t="s">
        <v>221</v>
      </c>
      <c r="N14" s="39" t="s">
        <v>220</v>
      </c>
      <c r="O14" s="15"/>
    </row>
    <row r="15" s="2" customFormat="1" ht="20.25" customHeight="1" spans="1:15">
      <c r="A15" s="8">
        <v>6</v>
      </c>
      <c r="B15" s="8" t="s">
        <v>239</v>
      </c>
      <c r="C15" s="8" t="s">
        <v>240</v>
      </c>
      <c r="D15" s="8" t="s">
        <v>241</v>
      </c>
      <c r="E15" s="8">
        <v>1</v>
      </c>
      <c r="F15" s="9" t="s">
        <v>242</v>
      </c>
      <c r="G15" s="24">
        <f>SUM(H15:L16)</f>
        <v>55000</v>
      </c>
      <c r="H15" s="24">
        <v>55000</v>
      </c>
      <c r="I15" s="24"/>
      <c r="J15" s="24"/>
      <c r="K15" s="24"/>
      <c r="L15" s="24"/>
      <c r="M15" s="39" t="s">
        <v>219</v>
      </c>
      <c r="N15" s="39" t="s">
        <v>220</v>
      </c>
      <c r="O15" s="8"/>
    </row>
    <row r="16" s="2" customFormat="1" ht="20.25" customHeight="1" spans="1:15">
      <c r="A16" s="15"/>
      <c r="B16" s="15"/>
      <c r="C16" s="15"/>
      <c r="D16" s="15"/>
      <c r="E16" s="15"/>
      <c r="F16" s="14"/>
      <c r="G16" s="25"/>
      <c r="H16" s="25"/>
      <c r="I16" s="25"/>
      <c r="J16" s="25"/>
      <c r="K16" s="25"/>
      <c r="L16" s="25"/>
      <c r="M16" s="39" t="s">
        <v>221</v>
      </c>
      <c r="N16" s="39" t="s">
        <v>220</v>
      </c>
      <c r="O16" s="15"/>
    </row>
    <row r="17" s="2" customFormat="1" ht="20.25" customHeight="1" spans="1:15">
      <c r="A17" s="8"/>
      <c r="B17" s="8"/>
      <c r="C17" s="8"/>
      <c r="D17" s="8"/>
      <c r="E17" s="8"/>
      <c r="F17" s="9"/>
      <c r="G17" s="24">
        <f t="shared" ref="G17:G21" si="2">SUM(H17:L18)</f>
        <v>0</v>
      </c>
      <c r="H17" s="24"/>
      <c r="I17" s="24"/>
      <c r="J17" s="24"/>
      <c r="K17" s="24"/>
      <c r="L17" s="24"/>
      <c r="M17" s="24"/>
      <c r="N17" s="24"/>
      <c r="O17" s="8"/>
    </row>
    <row r="18" s="2" customFormat="1" ht="20.25" customHeight="1" spans="1:15">
      <c r="A18" s="15"/>
      <c r="B18" s="15"/>
      <c r="C18" s="15"/>
      <c r="D18" s="15"/>
      <c r="E18" s="15"/>
      <c r="F18" s="14"/>
      <c r="G18" s="25"/>
      <c r="H18" s="25"/>
      <c r="I18" s="25"/>
      <c r="J18" s="25"/>
      <c r="K18" s="25"/>
      <c r="L18" s="25"/>
      <c r="M18" s="25"/>
      <c r="N18" s="25"/>
      <c r="O18" s="15"/>
    </row>
    <row r="19" s="2" customFormat="1" ht="20.25" customHeight="1" spans="1:15">
      <c r="A19" s="8"/>
      <c r="B19" s="8"/>
      <c r="C19" s="8"/>
      <c r="D19" s="8"/>
      <c r="E19" s="8"/>
      <c r="F19" s="9"/>
      <c r="G19" s="24">
        <f>SUM(H19:L20)</f>
        <v>0</v>
      </c>
      <c r="H19" s="24"/>
      <c r="I19" s="24"/>
      <c r="J19" s="24"/>
      <c r="K19" s="24"/>
      <c r="L19" s="24"/>
      <c r="M19" s="24"/>
      <c r="N19" s="24"/>
      <c r="O19" s="8"/>
    </row>
    <row r="20" s="2" customFormat="1" ht="20.25" customHeight="1" spans="1:15">
      <c r="A20" s="15"/>
      <c r="B20" s="15"/>
      <c r="C20" s="15"/>
      <c r="D20" s="15"/>
      <c r="E20" s="15"/>
      <c r="F20" s="14"/>
      <c r="G20" s="25"/>
      <c r="H20" s="25"/>
      <c r="I20" s="25"/>
      <c r="J20" s="25"/>
      <c r="K20" s="25"/>
      <c r="L20" s="25"/>
      <c r="M20" s="25"/>
      <c r="N20" s="25"/>
      <c r="O20" s="15"/>
    </row>
    <row r="21" s="2" customFormat="1" ht="20.25" customHeight="1" spans="1:15">
      <c r="A21" s="8"/>
      <c r="B21" s="8"/>
      <c r="C21" s="8"/>
      <c r="D21" s="8"/>
      <c r="E21" s="8"/>
      <c r="F21" s="9"/>
      <c r="G21" s="24">
        <f>SUM(H21:L22)</f>
        <v>0</v>
      </c>
      <c r="H21" s="24"/>
      <c r="I21" s="24"/>
      <c r="J21" s="24"/>
      <c r="K21" s="24"/>
      <c r="L21" s="24"/>
      <c r="M21" s="24"/>
      <c r="N21" s="24"/>
      <c r="O21" s="8"/>
    </row>
    <row r="22" s="2" customFormat="1" ht="20.25" customHeight="1" spans="1:15">
      <c r="A22" s="15"/>
      <c r="B22" s="15"/>
      <c r="C22" s="15"/>
      <c r="D22" s="15"/>
      <c r="E22" s="15"/>
      <c r="F22" s="14"/>
      <c r="G22" s="25"/>
      <c r="H22" s="25"/>
      <c r="I22" s="25"/>
      <c r="J22" s="25"/>
      <c r="K22" s="25"/>
      <c r="L22" s="25"/>
      <c r="M22" s="25"/>
      <c r="N22" s="25"/>
      <c r="O22" s="15"/>
    </row>
    <row r="23" s="2" customFormat="1" ht="38" customHeight="1" spans="1:15">
      <c r="A23" s="27" t="s">
        <v>243</v>
      </c>
      <c r="B23" s="28"/>
      <c r="C23" s="28"/>
      <c r="D23" s="28"/>
      <c r="E23" s="28"/>
      <c r="F23" s="29"/>
      <c r="G23" s="30">
        <f>SUM(G5:G22)</f>
        <v>811800</v>
      </c>
      <c r="H23" s="21">
        <f t="shared" ref="H23:L23" si="3">SUM(H5:H22)</f>
        <v>811800</v>
      </c>
      <c r="I23" s="21">
        <f t="shared" si="3"/>
        <v>0</v>
      </c>
      <c r="J23" s="21">
        <f t="shared" si="3"/>
        <v>0</v>
      </c>
      <c r="K23" s="21">
        <f t="shared" si="3"/>
        <v>0</v>
      </c>
      <c r="L23" s="21">
        <f t="shared" si="3"/>
        <v>0</v>
      </c>
      <c r="M23" s="39"/>
      <c r="N23" s="39"/>
      <c r="O23" s="40"/>
    </row>
  </sheetData>
  <mergeCells count="136">
    <mergeCell ref="A1:O1"/>
    <mergeCell ref="A2:F2"/>
    <mergeCell ref="L2:O2"/>
    <mergeCell ref="G3:L3"/>
    <mergeCell ref="A23:F23"/>
    <mergeCell ref="A3:A4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B3:B4"/>
    <mergeCell ref="B5:B6"/>
    <mergeCell ref="B7:B8"/>
    <mergeCell ref="B9:B10"/>
    <mergeCell ref="B11:B12"/>
    <mergeCell ref="B13:B14"/>
    <mergeCell ref="B15:B16"/>
    <mergeCell ref="B17:B18"/>
    <mergeCell ref="B19:B20"/>
    <mergeCell ref="B21:B22"/>
    <mergeCell ref="C3:C4"/>
    <mergeCell ref="C5:C6"/>
    <mergeCell ref="C7:C8"/>
    <mergeCell ref="C9:C10"/>
    <mergeCell ref="C11:C12"/>
    <mergeCell ref="C13:C14"/>
    <mergeCell ref="C15:C16"/>
    <mergeCell ref="C17:C18"/>
    <mergeCell ref="C19:C20"/>
    <mergeCell ref="C21:C22"/>
    <mergeCell ref="D3:D4"/>
    <mergeCell ref="D5:D6"/>
    <mergeCell ref="D7:D8"/>
    <mergeCell ref="D9:D10"/>
    <mergeCell ref="D11:D12"/>
    <mergeCell ref="D13:D14"/>
    <mergeCell ref="D15:D16"/>
    <mergeCell ref="D17:D18"/>
    <mergeCell ref="D19:D20"/>
    <mergeCell ref="D21:D22"/>
    <mergeCell ref="E3:E4"/>
    <mergeCell ref="E5:E6"/>
    <mergeCell ref="E7:E8"/>
    <mergeCell ref="E9:E10"/>
    <mergeCell ref="E11:E12"/>
    <mergeCell ref="E13:E14"/>
    <mergeCell ref="E15:E16"/>
    <mergeCell ref="E17:E18"/>
    <mergeCell ref="E19:E20"/>
    <mergeCell ref="E21:E22"/>
    <mergeCell ref="F3:F4"/>
    <mergeCell ref="F5:F6"/>
    <mergeCell ref="F7:F8"/>
    <mergeCell ref="F9:F10"/>
    <mergeCell ref="F11:F12"/>
    <mergeCell ref="F13:F14"/>
    <mergeCell ref="F15:F16"/>
    <mergeCell ref="F17:F18"/>
    <mergeCell ref="F19:F20"/>
    <mergeCell ref="F21:F22"/>
    <mergeCell ref="G5:G6"/>
    <mergeCell ref="G7:G8"/>
    <mergeCell ref="G9:G10"/>
    <mergeCell ref="G11:G12"/>
    <mergeCell ref="G13:G14"/>
    <mergeCell ref="G15:G16"/>
    <mergeCell ref="G17:G18"/>
    <mergeCell ref="G19:G20"/>
    <mergeCell ref="G21:G22"/>
    <mergeCell ref="H5:H6"/>
    <mergeCell ref="H7:H8"/>
    <mergeCell ref="H9:H10"/>
    <mergeCell ref="H11:H12"/>
    <mergeCell ref="H13:H14"/>
    <mergeCell ref="H15:H16"/>
    <mergeCell ref="H17:H18"/>
    <mergeCell ref="H19:H20"/>
    <mergeCell ref="H21:H22"/>
    <mergeCell ref="I5:I6"/>
    <mergeCell ref="I7:I8"/>
    <mergeCell ref="I9:I10"/>
    <mergeCell ref="I11:I12"/>
    <mergeCell ref="I13:I14"/>
    <mergeCell ref="I15:I16"/>
    <mergeCell ref="I17:I18"/>
    <mergeCell ref="I19:I20"/>
    <mergeCell ref="I21:I22"/>
    <mergeCell ref="J5:J6"/>
    <mergeCell ref="J7:J8"/>
    <mergeCell ref="J9:J10"/>
    <mergeCell ref="J11:J12"/>
    <mergeCell ref="J13:J14"/>
    <mergeCell ref="J15:J16"/>
    <mergeCell ref="J17:J18"/>
    <mergeCell ref="J19:J20"/>
    <mergeCell ref="J21:J22"/>
    <mergeCell ref="K5:K6"/>
    <mergeCell ref="K7:K8"/>
    <mergeCell ref="K9:K10"/>
    <mergeCell ref="K11:K12"/>
    <mergeCell ref="K13:K14"/>
    <mergeCell ref="K15:K16"/>
    <mergeCell ref="K17:K18"/>
    <mergeCell ref="K19:K20"/>
    <mergeCell ref="K21:K22"/>
    <mergeCell ref="L5:L6"/>
    <mergeCell ref="L7:L8"/>
    <mergeCell ref="L9:L10"/>
    <mergeCell ref="L11:L12"/>
    <mergeCell ref="L13:L14"/>
    <mergeCell ref="L15:L16"/>
    <mergeCell ref="L17:L18"/>
    <mergeCell ref="L19:L20"/>
    <mergeCell ref="L21:L22"/>
    <mergeCell ref="M17:M18"/>
    <mergeCell ref="M19:M20"/>
    <mergeCell ref="M21:M22"/>
    <mergeCell ref="N17:N18"/>
    <mergeCell ref="N19:N20"/>
    <mergeCell ref="N21:N22"/>
    <mergeCell ref="O3:O4"/>
    <mergeCell ref="O5:O6"/>
    <mergeCell ref="O7:O8"/>
    <mergeCell ref="O9:O10"/>
    <mergeCell ref="O11:O12"/>
    <mergeCell ref="O13:O14"/>
    <mergeCell ref="O15:O16"/>
    <mergeCell ref="O17:O18"/>
    <mergeCell ref="O19:O20"/>
    <mergeCell ref="O21:O22"/>
    <mergeCell ref="M3:N4"/>
  </mergeCells>
  <conditionalFormatting sqref="G11:H11 G13:H13 G23:L23 G9:H9 I5:L6 H7:L8 I9:L14 H15:L20 H21:N22 G5:H5 G7 G15 G17 G19 G21 M17:N20">
    <cfRule type="cellIs" dxfId="0" priority="1" stopIfTrue="1" operator="equal">
      <formula>0</formula>
    </cfRule>
  </conditionalFormatting>
  <printOptions horizontalCentered="1" verticalCentered="1"/>
  <pageMargins left="0.904861111111111" right="1.0625" top="0.865972222222222" bottom="0.865972222222222" header="0.314583333333333" footer="0.314583333333333"/>
  <pageSetup paperSize="9" scale="90" orientation="landscape" horizont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3"/>
  </sheetPr>
  <dimension ref="A1:I35"/>
  <sheetViews>
    <sheetView showGridLines="0" showZeros="0" workbookViewId="0">
      <selection activeCell="D5" sqref="D5"/>
    </sheetView>
  </sheetViews>
  <sheetFormatPr defaultColWidth="9.12222222222222" defaultRowHeight="12.75" customHeight="1"/>
  <cols>
    <col min="1" max="1" width="37.5" customWidth="1"/>
    <col min="2" max="2" width="15.3777777777778" customWidth="1"/>
    <col min="3" max="3" width="31.3777777777778" customWidth="1"/>
    <col min="4" max="4" width="16" customWidth="1"/>
  </cols>
  <sheetData>
    <row r="1" ht="29.25" customHeight="1" spans="1:4">
      <c r="A1" s="54" t="s">
        <v>23</v>
      </c>
      <c r="B1" s="54"/>
      <c r="C1" s="54"/>
      <c r="D1" s="54"/>
    </row>
    <row r="2" ht="22.5" customHeight="1" spans="1:4">
      <c r="A2" s="74" t="str">
        <f>(部门基本情况表!A2)</f>
        <v>编报单位：万荣县审计局</v>
      </c>
      <c r="B2" s="74"/>
      <c r="C2" s="152"/>
      <c r="D2" s="147" t="s">
        <v>24</v>
      </c>
    </row>
    <row r="3" ht="30" customHeight="1" spans="1:4">
      <c r="A3" s="126" t="s">
        <v>25</v>
      </c>
      <c r="B3" s="153"/>
      <c r="C3" s="154" t="s">
        <v>26</v>
      </c>
      <c r="D3" s="155"/>
    </row>
    <row r="4" ht="26.25" customHeight="1" spans="1:4">
      <c r="A4" s="56" t="s">
        <v>27</v>
      </c>
      <c r="B4" s="156" t="s">
        <v>28</v>
      </c>
      <c r="C4" s="157" t="s">
        <v>27</v>
      </c>
      <c r="D4" s="158" t="s">
        <v>28</v>
      </c>
    </row>
    <row r="5" ht="20.25" customHeight="1" spans="1:6">
      <c r="A5" s="159" t="s">
        <v>29</v>
      </c>
      <c r="B5" s="133">
        <f>SUM(B6:B7)</f>
        <v>4627837.09</v>
      </c>
      <c r="C5" s="132" t="s">
        <v>30</v>
      </c>
      <c r="D5" s="133">
        <v>3950405</v>
      </c>
      <c r="E5" s="160"/>
      <c r="F5" s="53"/>
    </row>
    <row r="6" ht="20.25" customHeight="1" spans="1:7">
      <c r="A6" s="161" t="s">
        <v>31</v>
      </c>
      <c r="B6" s="138">
        <f>SUM('部门预算收入总表（二）'!D5)</f>
        <v>4627837.09</v>
      </c>
      <c r="C6" s="132" t="s">
        <v>32</v>
      </c>
      <c r="D6" s="131">
        <v>0</v>
      </c>
      <c r="F6" s="53"/>
      <c r="G6" s="53"/>
    </row>
    <row r="7" ht="20.25" customHeight="1" spans="1:6">
      <c r="A7" s="130" t="s">
        <v>33</v>
      </c>
      <c r="B7" s="138">
        <f>SUM('部门预算收入总表（二）'!E5)</f>
        <v>0</v>
      </c>
      <c r="C7" s="132" t="s">
        <v>34</v>
      </c>
      <c r="D7" s="131">
        <v>0</v>
      </c>
      <c r="E7" s="53"/>
      <c r="F7" s="53"/>
    </row>
    <row r="8" ht="20.25" customHeight="1" spans="1:6">
      <c r="A8" s="161" t="s">
        <v>35</v>
      </c>
      <c r="B8" s="138">
        <f>SUM('部门预算收入总表（二）'!F5)</f>
        <v>0</v>
      </c>
      <c r="C8" s="132" t="s">
        <v>36</v>
      </c>
      <c r="D8" s="131">
        <v>0</v>
      </c>
      <c r="E8" s="53"/>
      <c r="F8" s="53"/>
    </row>
    <row r="9" ht="20.25" customHeight="1" spans="1:7">
      <c r="A9" s="161" t="s">
        <v>37</v>
      </c>
      <c r="B9" s="162"/>
      <c r="C9" s="132" t="s">
        <v>38</v>
      </c>
      <c r="D9" s="131"/>
      <c r="E9" s="53"/>
      <c r="F9" s="53"/>
      <c r="G9" s="53"/>
    </row>
    <row r="10" ht="20.25" customHeight="1" spans="1:7">
      <c r="A10" s="161" t="s">
        <v>39</v>
      </c>
      <c r="B10" s="162">
        <f>SUM('部门预算收入总表（二）'!G5)</f>
        <v>0</v>
      </c>
      <c r="C10" s="132" t="s">
        <v>40</v>
      </c>
      <c r="D10" s="131">
        <v>0</v>
      </c>
      <c r="E10" s="160"/>
      <c r="F10" s="53"/>
      <c r="G10" s="53"/>
    </row>
    <row r="11" ht="20.25" customHeight="1" spans="1:7">
      <c r="A11" s="84"/>
      <c r="B11" s="140"/>
      <c r="C11" s="50" t="s">
        <v>41</v>
      </c>
      <c r="D11" s="131"/>
      <c r="E11" s="53"/>
      <c r="F11" s="53"/>
      <c r="G11" s="53"/>
    </row>
    <row r="12" ht="20.25" customHeight="1" spans="1:6">
      <c r="A12" s="84"/>
      <c r="B12" s="140"/>
      <c r="C12" s="132" t="s">
        <v>42</v>
      </c>
      <c r="D12" s="137">
        <v>328799.44</v>
      </c>
      <c r="E12" s="53"/>
      <c r="F12" s="53"/>
    </row>
    <row r="13" ht="20.25" customHeight="1" spans="1:7">
      <c r="A13" s="84"/>
      <c r="B13" s="140"/>
      <c r="C13" s="132" t="s">
        <v>43</v>
      </c>
      <c r="D13" s="133"/>
      <c r="E13" s="53"/>
      <c r="F13" s="53"/>
      <c r="G13" s="53"/>
    </row>
    <row r="14" ht="20.25" customHeight="1" spans="1:6">
      <c r="A14" s="84"/>
      <c r="B14" s="140"/>
      <c r="C14" s="50" t="s">
        <v>44</v>
      </c>
      <c r="D14" s="133">
        <v>125395.21</v>
      </c>
      <c r="E14" s="53"/>
      <c r="F14" s="53"/>
    </row>
    <row r="15" ht="20.25" customHeight="1" spans="1:7">
      <c r="A15" s="84"/>
      <c r="B15" s="140"/>
      <c r="C15" s="132" t="s">
        <v>45</v>
      </c>
      <c r="D15" s="133"/>
      <c r="E15" s="53"/>
      <c r="F15" s="53"/>
      <c r="G15" s="53"/>
    </row>
    <row r="16" ht="20.25" customHeight="1" spans="1:6">
      <c r="A16" s="84"/>
      <c r="B16" s="140"/>
      <c r="C16" s="132" t="s">
        <v>46</v>
      </c>
      <c r="D16" s="133"/>
      <c r="E16" s="53"/>
      <c r="F16" s="53"/>
    </row>
    <row r="17" ht="20.25" customHeight="1" spans="1:5">
      <c r="A17" s="84"/>
      <c r="B17" s="140"/>
      <c r="C17" s="132" t="s">
        <v>47</v>
      </c>
      <c r="D17" s="133"/>
      <c r="E17" s="53"/>
    </row>
    <row r="18" ht="20.25" customHeight="1" spans="1:8">
      <c r="A18" s="84"/>
      <c r="B18" s="140"/>
      <c r="C18" s="132" t="s">
        <v>48</v>
      </c>
      <c r="D18" s="133"/>
      <c r="E18" s="53"/>
      <c r="F18" s="53"/>
      <c r="G18" s="53"/>
      <c r="H18" s="53"/>
    </row>
    <row r="19" ht="20.25" customHeight="1" spans="1:8">
      <c r="A19" s="84"/>
      <c r="B19" s="140"/>
      <c r="C19" s="132" t="s">
        <v>49</v>
      </c>
      <c r="D19" s="133"/>
      <c r="E19" s="53"/>
      <c r="F19" s="53"/>
      <c r="G19" s="53"/>
      <c r="H19" s="53"/>
    </row>
    <row r="20" ht="20.25" customHeight="1" spans="1:6">
      <c r="A20" s="84"/>
      <c r="B20" s="140"/>
      <c r="C20" s="132" t="s">
        <v>50</v>
      </c>
      <c r="D20" s="133"/>
      <c r="E20" s="53"/>
      <c r="F20" s="53"/>
    </row>
    <row r="21" ht="20.25" customHeight="1" spans="1:4">
      <c r="A21" s="84"/>
      <c r="B21" s="140"/>
      <c r="C21" s="132" t="s">
        <v>51</v>
      </c>
      <c r="D21" s="133"/>
    </row>
    <row r="22" ht="20.25" customHeight="1" spans="1:5">
      <c r="A22" s="84"/>
      <c r="B22" s="140"/>
      <c r="C22" s="132" t="s">
        <v>52</v>
      </c>
      <c r="D22" s="133"/>
      <c r="E22" s="53"/>
    </row>
    <row r="23" ht="20.25" customHeight="1" spans="1:6">
      <c r="A23" s="84"/>
      <c r="B23" s="140"/>
      <c r="C23" s="50" t="s">
        <v>53</v>
      </c>
      <c r="D23" s="133"/>
      <c r="E23" s="53"/>
      <c r="F23" s="53"/>
    </row>
    <row r="24" ht="20.25" customHeight="1" spans="1:7">
      <c r="A24" s="84"/>
      <c r="B24" s="140"/>
      <c r="C24" s="132" t="s">
        <v>54</v>
      </c>
      <c r="D24" s="133">
        <v>223237.44</v>
      </c>
      <c r="E24" s="53"/>
      <c r="F24" s="53"/>
      <c r="G24" s="53"/>
    </row>
    <row r="25" ht="20.25" customHeight="1" spans="1:7">
      <c r="A25" s="84"/>
      <c r="B25" s="140"/>
      <c r="C25" s="132" t="s">
        <v>55</v>
      </c>
      <c r="D25" s="131"/>
      <c r="E25" s="53"/>
      <c r="F25" s="53"/>
      <c r="G25" s="53"/>
    </row>
    <row r="26" ht="20.25" customHeight="1" spans="1:7">
      <c r="A26" s="84"/>
      <c r="B26" s="140"/>
      <c r="C26" s="141" t="s">
        <v>56</v>
      </c>
      <c r="D26" s="131">
        <v>0</v>
      </c>
      <c r="E26" s="53"/>
      <c r="F26" s="53"/>
      <c r="G26" s="53"/>
    </row>
    <row r="27" ht="20.25" customHeight="1" spans="1:7">
      <c r="A27" s="84"/>
      <c r="B27" s="140"/>
      <c r="C27" s="132" t="s">
        <v>57</v>
      </c>
      <c r="D27" s="131">
        <v>0</v>
      </c>
      <c r="E27" s="53"/>
      <c r="F27" s="53"/>
      <c r="G27" s="53"/>
    </row>
    <row r="28" ht="20.25" customHeight="1" spans="1:7">
      <c r="A28" s="84"/>
      <c r="B28" s="139"/>
      <c r="C28" s="132" t="s">
        <v>58</v>
      </c>
      <c r="D28" s="131">
        <v>0</v>
      </c>
      <c r="E28" s="53"/>
      <c r="F28" s="53"/>
      <c r="G28" s="53"/>
    </row>
    <row r="29" ht="20.25" customHeight="1" spans="1:6">
      <c r="A29" s="84"/>
      <c r="B29" s="140"/>
      <c r="C29" s="132" t="s">
        <v>59</v>
      </c>
      <c r="D29" s="131">
        <v>0</v>
      </c>
      <c r="E29" s="53"/>
      <c r="F29" s="53"/>
    </row>
    <row r="30" ht="20.25" customHeight="1" spans="1:8">
      <c r="A30" s="84"/>
      <c r="B30" s="140"/>
      <c r="C30" s="132" t="s">
        <v>60</v>
      </c>
      <c r="D30" s="131">
        <v>0</v>
      </c>
      <c r="E30" s="53"/>
      <c r="F30" s="53"/>
      <c r="G30" s="53"/>
      <c r="H30" s="53"/>
    </row>
    <row r="31" ht="20.25" customHeight="1" spans="1:9">
      <c r="A31" s="84"/>
      <c r="B31" s="140"/>
      <c r="C31" s="141" t="s">
        <v>61</v>
      </c>
      <c r="D31" s="131">
        <v>0</v>
      </c>
      <c r="E31" s="53"/>
      <c r="F31" s="53"/>
      <c r="G31" s="53"/>
      <c r="H31" s="53"/>
      <c r="I31" s="53"/>
    </row>
    <row r="32" ht="20.25" customHeight="1" spans="1:7">
      <c r="A32" s="84"/>
      <c r="B32" s="163"/>
      <c r="C32" s="141" t="s">
        <v>62</v>
      </c>
      <c r="D32" s="133">
        <v>0</v>
      </c>
      <c r="E32" s="53"/>
      <c r="F32" s="53"/>
      <c r="G32" s="53"/>
    </row>
    <row r="33" ht="20.25" customHeight="1" spans="1:5">
      <c r="A33" s="16" t="s">
        <v>63</v>
      </c>
      <c r="B33" s="164">
        <f>SUM(B5+B8+B9+B10)</f>
        <v>4627837.09</v>
      </c>
      <c r="C33" s="45" t="s">
        <v>64</v>
      </c>
      <c r="D33" s="138">
        <f>SUM(D5:D32)</f>
        <v>4627837.09</v>
      </c>
      <c r="E33" s="53"/>
    </row>
    <row r="34" customHeight="1" spans="2:3">
      <c r="B34" s="53"/>
      <c r="C34" s="53"/>
    </row>
    <row r="35" customHeight="1" spans="2:2">
      <c r="B35" s="53"/>
    </row>
  </sheetData>
  <mergeCells count="2">
    <mergeCell ref="A1:D1"/>
    <mergeCell ref="A2:B2"/>
  </mergeCells>
  <printOptions horizontalCentered="1" verticalCentered="1"/>
  <pageMargins left="0.865972222222222" right="0.865972222222222" top="1.0625" bottom="0.904861111111111" header="0.275" footer="0.393055555555556"/>
  <pageSetup paperSize="9" orientation="portrait" horizontalDpi="6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6"/>
  <sheetViews>
    <sheetView showGridLines="0" showZeros="0" workbookViewId="0">
      <selection activeCell="C18" sqref="C18"/>
    </sheetView>
  </sheetViews>
  <sheetFormatPr defaultColWidth="9.12222222222222" defaultRowHeight="12.75" customHeight="1" outlineLevelCol="6"/>
  <cols>
    <col min="1" max="1" width="12.3777777777778" customWidth="1"/>
    <col min="2" max="2" width="17.3777777777778" customWidth="1"/>
    <col min="3" max="3" width="16.3777777777778" customWidth="1"/>
    <col min="4" max="5" width="14.5" customWidth="1"/>
    <col min="6" max="6" width="11.6222222222222" customWidth="1"/>
    <col min="7" max="7" width="12.6222222222222" customWidth="1"/>
  </cols>
  <sheetData>
    <row r="1" ht="36" customHeight="1" spans="1:7">
      <c r="A1" s="54" t="s">
        <v>65</v>
      </c>
      <c r="B1" s="54"/>
      <c r="C1" s="54"/>
      <c r="D1" s="54"/>
      <c r="E1" s="54"/>
      <c r="F1" s="54"/>
      <c r="G1" s="54"/>
    </row>
    <row r="2" ht="28.5" customHeight="1" spans="1:7">
      <c r="A2" s="74" t="str">
        <f>(部门基本情况表!A2)</f>
        <v>编报单位：万荣县审计局</v>
      </c>
      <c r="B2" s="74"/>
      <c r="C2" s="74"/>
      <c r="D2" s="74"/>
      <c r="E2" s="74"/>
      <c r="G2" s="147" t="s">
        <v>24</v>
      </c>
    </row>
    <row r="3" ht="30" customHeight="1" spans="1:7">
      <c r="A3" s="60" t="s">
        <v>66</v>
      </c>
      <c r="B3" s="61"/>
      <c r="C3" s="77" t="s">
        <v>67</v>
      </c>
      <c r="D3" s="51" t="s">
        <v>68</v>
      </c>
      <c r="E3" s="148"/>
      <c r="F3" s="77" t="s">
        <v>69</v>
      </c>
      <c r="G3" s="149" t="s">
        <v>70</v>
      </c>
    </row>
    <row r="4" ht="32.25" customHeight="1" spans="1:7">
      <c r="A4" s="45" t="s">
        <v>71</v>
      </c>
      <c r="B4" s="45" t="s">
        <v>72</v>
      </c>
      <c r="C4" s="77"/>
      <c r="D4" s="150" t="s">
        <v>73</v>
      </c>
      <c r="E4" s="86" t="s">
        <v>74</v>
      </c>
      <c r="F4" s="77"/>
      <c r="G4" s="87"/>
    </row>
    <row r="5" ht="31.5" customHeight="1" spans="1:7">
      <c r="A5" s="125"/>
      <c r="B5" s="124" t="s">
        <v>22</v>
      </c>
      <c r="C5" s="133">
        <f>SUM(D5:G5)</f>
        <v>4627837.09</v>
      </c>
      <c r="D5" s="133">
        <f>SUM('财政拨款预算收支总表（四）'!B7)</f>
        <v>4627837.09</v>
      </c>
      <c r="E5" s="133">
        <f>SUM('财政拨款预算收支总表（四）'!B8)</f>
        <v>0</v>
      </c>
      <c r="F5" s="133">
        <f>SUM('政府性基金预算收入表（九）'!C5)</f>
        <v>0</v>
      </c>
      <c r="G5" s="133">
        <f>SUM(G13:G22)</f>
        <v>0</v>
      </c>
    </row>
    <row r="6" ht="31.5" customHeight="1" spans="1:7">
      <c r="A6" s="146" t="str">
        <f>'一般公共预算财政拨款基本及项目经济分类总表（八）'!A6</f>
        <v>2010801</v>
      </c>
      <c r="B6" s="146" t="str">
        <f>'一般公共预算财政拨款基本及项目经济分类总表（八）'!B6</f>
        <v>行政运行</v>
      </c>
      <c r="C6" s="135">
        <f t="shared" ref="C6:C14" si="0">SUM(D6:E6)</f>
        <v>2820405</v>
      </c>
      <c r="D6" s="133">
        <v>2820405</v>
      </c>
      <c r="E6" s="133"/>
      <c r="F6" s="133"/>
      <c r="G6" s="151"/>
    </row>
    <row r="7" ht="31.5" customHeight="1" spans="1:7">
      <c r="A7" s="146" t="str">
        <f>'一般公共预算财政拨款基本及项目经济分类总表（八）'!A7</f>
        <v>2080505</v>
      </c>
      <c r="B7" s="146" t="str">
        <f>'一般公共预算财政拨款基本及项目经济分类总表（八）'!B7</f>
        <v>机关事业单位基本养老保险缴费支出</v>
      </c>
      <c r="C7" s="135">
        <f t="shared" si="0"/>
        <v>308665.12</v>
      </c>
      <c r="D7" s="133">
        <v>308665.12</v>
      </c>
      <c r="E7" s="133"/>
      <c r="F7" s="133"/>
      <c r="G7" s="133"/>
    </row>
    <row r="8" ht="31.5" customHeight="1" spans="1:7">
      <c r="A8" s="146" t="str">
        <f>'一般公共预算财政拨款基本及项目经济分类总表（八）'!A8</f>
        <v>2089999</v>
      </c>
      <c r="B8" s="146" t="str">
        <f>'一般公共预算财政拨款基本及项目经济分类总表（八）'!B8</f>
        <v>其他社会保障和就业支出</v>
      </c>
      <c r="C8" s="135">
        <f t="shared" si="0"/>
        <v>7942.32</v>
      </c>
      <c r="D8" s="133">
        <v>7942.32</v>
      </c>
      <c r="E8" s="133"/>
      <c r="F8" s="133"/>
      <c r="G8" s="133"/>
    </row>
    <row r="9" ht="31.5" customHeight="1" spans="1:7">
      <c r="A9" s="146" t="str">
        <f>'一般公共预算财政拨款基本及项目经济分类总表（八）'!A9</f>
        <v>2101101</v>
      </c>
      <c r="B9" s="146" t="str">
        <f>'一般公共预算财政拨款基本及项目经济分类总表（八）'!B9</f>
        <v>行政单位医疗</v>
      </c>
      <c r="C9" s="135">
        <f t="shared" si="0"/>
        <v>125395.21</v>
      </c>
      <c r="D9" s="133">
        <v>125395.21</v>
      </c>
      <c r="E9" s="133"/>
      <c r="F9" s="133"/>
      <c r="G9" s="133"/>
    </row>
    <row r="10" ht="31.5" customHeight="1" spans="1:7">
      <c r="A10" s="146" t="str">
        <f>'一般公共预算财政拨款基本及项目经济分类总表（八）'!A10</f>
        <v>2210201</v>
      </c>
      <c r="B10" s="146" t="str">
        <f>'一般公共预算财政拨款基本及项目经济分类总表（八）'!B10</f>
        <v>住房公积金</v>
      </c>
      <c r="C10" s="135">
        <f t="shared" si="0"/>
        <v>223237.44</v>
      </c>
      <c r="D10" s="133">
        <v>223237.44</v>
      </c>
      <c r="E10" s="133"/>
      <c r="F10" s="133"/>
      <c r="G10" s="133"/>
    </row>
    <row r="11" ht="31.5" customHeight="1" spans="1:7">
      <c r="A11" s="146" t="str">
        <f>'一般公共预算财政拨款基本及项目经济分类总表（八）'!A11</f>
        <v>2080899</v>
      </c>
      <c r="B11" s="146" t="str">
        <f>'一般公共预算财政拨款基本及项目经济分类总表（八）'!B11</f>
        <v>其他优抚支出</v>
      </c>
      <c r="C11" s="135">
        <f t="shared" si="0"/>
        <v>12192</v>
      </c>
      <c r="D11" s="133">
        <v>12192</v>
      </c>
      <c r="E11" s="133"/>
      <c r="F11" s="133"/>
      <c r="G11" s="133"/>
    </row>
    <row r="12" ht="31.5" customHeight="1" spans="1:7">
      <c r="A12" s="146" t="str">
        <f>'一般公共预算财政拨款基本及项目经济分类总表（八）'!A12</f>
        <v>2010802</v>
      </c>
      <c r="B12" s="146" t="str">
        <f>'一般公共预算财政拨款基本及项目经济分类总表（八）'!B12</f>
        <v>一般行政管理事务</v>
      </c>
      <c r="C12" s="135">
        <f t="shared" si="0"/>
        <v>130000</v>
      </c>
      <c r="D12" s="133">
        <v>130000</v>
      </c>
      <c r="E12" s="133"/>
      <c r="F12" s="133"/>
      <c r="G12" s="133"/>
    </row>
    <row r="13" ht="31.5" customHeight="1" spans="1:7">
      <c r="A13" s="146" t="str">
        <f>'一般公共预算财政拨款基本及项目经济分类总表（八）'!A13</f>
        <v>2010804</v>
      </c>
      <c r="B13" s="146" t="str">
        <f>'一般公共预算财政拨款基本及项目经济分类总表（八）'!B13</f>
        <v>审计业务</v>
      </c>
      <c r="C13" s="135">
        <f t="shared" si="0"/>
        <v>1000000</v>
      </c>
      <c r="D13" s="133">
        <v>1000000</v>
      </c>
      <c r="E13" s="133"/>
      <c r="F13" s="133"/>
      <c r="G13" s="133"/>
    </row>
    <row r="14" ht="31.5" customHeight="1" spans="1:7">
      <c r="A14" s="146"/>
      <c r="B14" s="146"/>
      <c r="C14" s="135"/>
      <c r="D14" s="133"/>
      <c r="E14" s="133"/>
      <c r="F14" s="133"/>
      <c r="G14" s="133"/>
    </row>
    <row r="15" ht="31.5" customHeight="1" spans="1:7">
      <c r="A15" s="77"/>
      <c r="B15" s="77"/>
      <c r="C15" s="133">
        <f t="shared" ref="C12:C22" si="1">SUM(D15:G15)</f>
        <v>0</v>
      </c>
      <c r="D15" s="133"/>
      <c r="E15" s="133"/>
      <c r="F15" s="133"/>
      <c r="G15" s="133"/>
    </row>
    <row r="16" ht="31.5" customHeight="1" spans="1:7">
      <c r="A16" s="77"/>
      <c r="B16" s="77"/>
      <c r="C16" s="133">
        <f t="shared" si="1"/>
        <v>0</v>
      </c>
      <c r="D16" s="133"/>
      <c r="E16" s="133"/>
      <c r="F16" s="133"/>
      <c r="G16" s="133"/>
    </row>
    <row r="17" ht="31.5" customHeight="1" spans="1:7">
      <c r="A17" s="77"/>
      <c r="B17" s="77"/>
      <c r="C17" s="133">
        <f t="shared" si="1"/>
        <v>0</v>
      </c>
      <c r="D17" s="133"/>
      <c r="E17" s="133"/>
      <c r="F17" s="133"/>
      <c r="G17" s="133"/>
    </row>
    <row r="18" ht="31.5" customHeight="1" spans="1:7">
      <c r="A18" s="77"/>
      <c r="B18" s="77"/>
      <c r="C18" s="133">
        <f t="shared" si="1"/>
        <v>0</v>
      </c>
      <c r="D18" s="133"/>
      <c r="E18" s="133"/>
      <c r="F18" s="133"/>
      <c r="G18" s="133"/>
    </row>
    <row r="19" ht="31.5" customHeight="1" spans="1:7">
      <c r="A19" s="77"/>
      <c r="B19" s="77"/>
      <c r="C19" s="133">
        <f t="shared" si="1"/>
        <v>0</v>
      </c>
      <c r="D19" s="133"/>
      <c r="E19" s="133"/>
      <c r="F19" s="133"/>
      <c r="G19" s="133"/>
    </row>
    <row r="20" ht="31.5" customHeight="1" spans="1:7">
      <c r="A20" s="77"/>
      <c r="B20" s="77"/>
      <c r="C20" s="133">
        <f t="shared" si="1"/>
        <v>0</v>
      </c>
      <c r="D20" s="133"/>
      <c r="E20" s="133"/>
      <c r="F20" s="133"/>
      <c r="G20" s="133"/>
    </row>
    <row r="21" ht="31.5" customHeight="1" spans="1:7">
      <c r="A21" s="77"/>
      <c r="B21" s="77"/>
      <c r="C21" s="133"/>
      <c r="D21" s="133"/>
      <c r="E21" s="133"/>
      <c r="F21" s="133"/>
      <c r="G21" s="133"/>
    </row>
    <row r="22" ht="31.5" customHeight="1" spans="1:7">
      <c r="A22" s="77"/>
      <c r="B22" s="77"/>
      <c r="C22" s="133">
        <f>SUM(D22:G22)</f>
        <v>0</v>
      </c>
      <c r="D22" s="133"/>
      <c r="E22" s="133"/>
      <c r="F22" s="133"/>
      <c r="G22" s="133"/>
    </row>
    <row r="23" customHeight="1" spans="2:6">
      <c r="B23" s="53"/>
      <c r="C23" s="53"/>
      <c r="F23" s="53"/>
    </row>
    <row r="24" customHeight="1" spans="2:6">
      <c r="B24" s="53"/>
      <c r="C24" s="53"/>
      <c r="F24" s="53"/>
    </row>
    <row r="25" customHeight="1" spans="3:5">
      <c r="C25" s="53"/>
      <c r="D25" s="53"/>
      <c r="E25" s="53"/>
    </row>
    <row r="26" customHeight="1" spans="3:5">
      <c r="C26" s="53"/>
      <c r="D26" s="53"/>
      <c r="E26" s="53"/>
    </row>
  </sheetData>
  <mergeCells count="7">
    <mergeCell ref="A1:G1"/>
    <mergeCell ref="A2:E2"/>
    <mergeCell ref="A3:B3"/>
    <mergeCell ref="D3:E3"/>
    <mergeCell ref="C3:C4"/>
    <mergeCell ref="F3:F4"/>
    <mergeCell ref="G3:G4"/>
  </mergeCells>
  <printOptions horizontalCentered="1" verticalCentered="1"/>
  <pageMargins left="0.865972222222222" right="0.865972222222222" top="1.0625" bottom="0.904861111111111" header="0.275" footer="0.393055555555556"/>
  <pageSetup paperSize="9" orientation="portrait" horizontalDpi="6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3"/>
  <sheetViews>
    <sheetView showGridLines="0" showZeros="0" topLeftCell="A4" workbookViewId="0">
      <selection activeCell="J8" sqref="J8"/>
    </sheetView>
  </sheetViews>
  <sheetFormatPr defaultColWidth="9.12222222222222" defaultRowHeight="12.75" customHeight="1" outlineLevelCol="5"/>
  <cols>
    <col min="1" max="1" width="9.87777777777778" customWidth="1"/>
    <col min="2" max="2" width="18.1222222222222" customWidth="1"/>
    <col min="3" max="3" width="25.8777777777778" customWidth="1"/>
    <col min="4" max="4" width="16" customWidth="1"/>
    <col min="5" max="6" width="15.1222222222222" customWidth="1"/>
  </cols>
  <sheetData>
    <row r="1" ht="36" customHeight="1" spans="1:6">
      <c r="A1" s="54" t="s">
        <v>75</v>
      </c>
      <c r="B1" s="54"/>
      <c r="C1" s="54"/>
      <c r="D1" s="54"/>
      <c r="E1" s="54"/>
      <c r="F1" s="54"/>
    </row>
    <row r="2" ht="26.25" customHeight="1" spans="1:6">
      <c r="A2" s="74" t="str">
        <f>(部门基本情况表!A2)</f>
        <v>编报单位：万荣县审计局</v>
      </c>
      <c r="B2" s="74"/>
      <c r="C2" s="74"/>
      <c r="D2" s="74"/>
      <c r="F2" s="43" t="s">
        <v>24</v>
      </c>
    </row>
    <row r="3" ht="31.5" customHeight="1" spans="1:6">
      <c r="A3" s="60" t="s">
        <v>76</v>
      </c>
      <c r="B3" s="57"/>
      <c r="C3" s="61"/>
      <c r="D3" s="51" t="s">
        <v>77</v>
      </c>
      <c r="E3" s="51" t="s">
        <v>78</v>
      </c>
      <c r="F3" s="77" t="s">
        <v>79</v>
      </c>
    </row>
    <row r="4" ht="33.75" customHeight="1" spans="1:6">
      <c r="A4" s="44" t="s">
        <v>71</v>
      </c>
      <c r="B4" s="44" t="s">
        <v>72</v>
      </c>
      <c r="C4" s="45" t="s">
        <v>80</v>
      </c>
      <c r="D4" s="143"/>
      <c r="E4" s="143"/>
      <c r="F4" s="129"/>
    </row>
    <row r="5" ht="31.5" customHeight="1" spans="1:6">
      <c r="A5" s="144"/>
      <c r="B5" s="46"/>
      <c r="C5" s="145" t="s">
        <v>22</v>
      </c>
      <c r="D5" s="135">
        <f t="shared" ref="D5:D11" si="0">SUM(E5:F5)</f>
        <v>4627837.09</v>
      </c>
      <c r="E5" s="135">
        <f>SUM(E6:E22)</f>
        <v>3497837.09</v>
      </c>
      <c r="F5" s="133">
        <f>SUM(F6:F22)</f>
        <v>1130000</v>
      </c>
    </row>
    <row r="6" ht="31.5" customHeight="1" spans="1:6">
      <c r="A6" s="146" t="str">
        <f>'一般公共预算财政拨款基本及项目经济分类总表（八）'!A6</f>
        <v>2010801</v>
      </c>
      <c r="B6" s="146" t="str">
        <f>'一般公共预算财政拨款基本及项目经济分类总表（八）'!B6</f>
        <v>行政运行</v>
      </c>
      <c r="C6" s="146" t="str">
        <f>'一般公共预算财政拨款基本及项目经济分类总表（八）'!C6</f>
        <v>基本支出</v>
      </c>
      <c r="D6" s="135">
        <f t="shared" si="0"/>
        <v>2820405</v>
      </c>
      <c r="E6" s="135">
        <f>SUM('一般公共预算财政拨款基本及项目经济分类总表（八）'!E6)</f>
        <v>2820405</v>
      </c>
      <c r="F6" s="133"/>
    </row>
    <row r="7" ht="31.5" customHeight="1" spans="1:6">
      <c r="A7" s="146" t="str">
        <f>'一般公共预算财政拨款基本及项目经济分类总表（八）'!A7</f>
        <v>2080505</v>
      </c>
      <c r="B7" s="146" t="str">
        <f>'一般公共预算财政拨款基本及项目经济分类总表（八）'!B7</f>
        <v>机关事业单位基本养老保险缴费支出</v>
      </c>
      <c r="C7" s="146" t="str">
        <f>'一般公共预算财政拨款基本及项目经济分类总表（八）'!C7</f>
        <v>机关事业单位基本养老       保险缴费</v>
      </c>
      <c r="D7" s="135">
        <f t="shared" si="0"/>
        <v>308665.12</v>
      </c>
      <c r="E7" s="135">
        <f>SUM('一般公共预算财政拨款基本及项目经济分类总表（八）'!E7)</f>
        <v>308665.12</v>
      </c>
      <c r="F7" s="133"/>
    </row>
    <row r="8" ht="31.5" customHeight="1" spans="1:6">
      <c r="A8" s="146" t="str">
        <f>'一般公共预算财政拨款基本及项目经济分类总表（八）'!A8</f>
        <v>2089999</v>
      </c>
      <c r="B8" s="146" t="str">
        <f>'一般公共预算财政拨款基本及项目经济分类总表（八）'!B8</f>
        <v>其他社会保障和就业支出</v>
      </c>
      <c r="C8" s="146" t="str">
        <f>'一般公共预算财政拨款基本及项目经济分类总表（八）'!C8</f>
        <v>失业、工伤保险缴费</v>
      </c>
      <c r="D8" s="135">
        <f t="shared" si="0"/>
        <v>7942.32</v>
      </c>
      <c r="E8" s="135">
        <f>SUM('一般公共预算财政拨款基本及项目经济分类总表（八）'!E8)</f>
        <v>7942.32</v>
      </c>
      <c r="F8" s="133"/>
    </row>
    <row r="9" ht="31.5" customHeight="1" spans="1:6">
      <c r="A9" s="146" t="str">
        <f>'一般公共预算财政拨款基本及项目经济分类总表（八）'!A9</f>
        <v>2101101</v>
      </c>
      <c r="B9" s="146" t="str">
        <f>'一般公共预算财政拨款基本及项目经济分类总表（八）'!B9</f>
        <v>行政单位医疗</v>
      </c>
      <c r="C9" s="146" t="str">
        <f>'一般公共预算财政拨款基本及项目经济分类总表（八）'!C9</f>
        <v>职工基本医疗保险缴费</v>
      </c>
      <c r="D9" s="135">
        <f t="shared" si="0"/>
        <v>125395.21</v>
      </c>
      <c r="E9" s="135">
        <f>SUM('一般公共预算财政拨款基本及项目经济分类总表（八）'!E9)</f>
        <v>125395.21</v>
      </c>
      <c r="F9" s="133"/>
    </row>
    <row r="10" ht="31.5" customHeight="1" spans="1:6">
      <c r="A10" s="146" t="str">
        <f>'一般公共预算财政拨款基本及项目经济分类总表（八）'!A10</f>
        <v>2210201</v>
      </c>
      <c r="B10" s="146" t="str">
        <f>'一般公共预算财政拨款基本及项目经济分类总表（八）'!B10</f>
        <v>住房公积金</v>
      </c>
      <c r="C10" s="146" t="str">
        <f>'一般公共预算财政拨款基本及项目经济分类总表（八）'!C10</f>
        <v>住房公积金</v>
      </c>
      <c r="D10" s="135">
        <f t="shared" si="0"/>
        <v>223237.44</v>
      </c>
      <c r="E10" s="135">
        <f>SUM('一般公共预算财政拨款基本及项目经济分类总表（八）'!E10)</f>
        <v>223237.44</v>
      </c>
      <c r="F10" s="133"/>
    </row>
    <row r="11" ht="31.5" customHeight="1" spans="1:6">
      <c r="A11" s="146" t="str">
        <f>'一般公共预算财政拨款基本及项目经济分类总表（八）'!A11</f>
        <v>2080899</v>
      </c>
      <c r="B11" s="146" t="str">
        <f>'一般公共预算财政拨款基本及项目经济分类总表（八）'!B11</f>
        <v>其他优抚支出</v>
      </c>
      <c r="C11" s="146" t="str">
        <f>'一般公共预算财政拨款基本及项目经济分类总表（八）'!C11</f>
        <v>遗属及其他优抚人员支出</v>
      </c>
      <c r="D11" s="135">
        <f t="shared" si="0"/>
        <v>12192</v>
      </c>
      <c r="E11" s="135">
        <f>SUM('一般公共预算财政拨款基本及项目经济分类总表（八）'!E11)</f>
        <v>12192</v>
      </c>
      <c r="F11" s="133"/>
    </row>
    <row r="12" ht="31.5" customHeight="1" spans="1:6">
      <c r="A12" s="146" t="str">
        <f>'一般公共预算财政拨款基本及项目经济分类总表（八）'!A12</f>
        <v>2010802</v>
      </c>
      <c r="B12" s="146" t="str">
        <f>'一般公共预算财政拨款基本及项目经济分类总表（八）'!B12</f>
        <v>一般行政管理事务</v>
      </c>
      <c r="C12" s="146" t="str">
        <f>'一般公共预算财政拨款基本及项目经济分类总表（八）'!C12</f>
        <v>办公楼维修项目</v>
      </c>
      <c r="D12" s="135">
        <f t="shared" ref="D12:D21" si="1">SUM(E12:F12)</f>
        <v>130000</v>
      </c>
      <c r="E12" s="135"/>
      <c r="F12" s="133">
        <f>SUM('一般公共预算财政拨款基本及项目经济分类总表（八）'!F12)</f>
        <v>130000</v>
      </c>
    </row>
    <row r="13" ht="31.5" customHeight="1" spans="1:6">
      <c r="A13" s="146" t="str">
        <f>'一般公共预算财政拨款基本及项目经济分类总表（八）'!A13</f>
        <v>2010804</v>
      </c>
      <c r="B13" s="146" t="str">
        <f>'一般公共预算财政拨款基本及项目经济分类总表（八）'!B13</f>
        <v>审计业务</v>
      </c>
      <c r="C13" s="146" t="str">
        <f>'一般公共预算财政拨款基本及项目经济分类总表（八）'!C13</f>
        <v>审计业务费项目</v>
      </c>
      <c r="D13" s="135">
        <f t="shared" si="1"/>
        <v>400000</v>
      </c>
      <c r="E13" s="135"/>
      <c r="F13" s="133">
        <f>SUM('一般公共预算财政拨款基本及项目经济分类总表（八）'!F13)</f>
        <v>400000</v>
      </c>
    </row>
    <row r="14" ht="31.5" customHeight="1" spans="1:6">
      <c r="A14" s="146" t="str">
        <f>'一般公共预算财政拨款基本及项目经济分类总表（八）'!A14</f>
        <v>2010804</v>
      </c>
      <c r="B14" s="146" t="str">
        <f>'一般公共预算财政拨款基本及项目经济分类总表（八）'!B14</f>
        <v>审计业务</v>
      </c>
      <c r="C14" s="146" t="str">
        <f>'一般公共预算财政拨款基本及项目经济分类总表（八）'!C14</f>
        <v>政府投资工程造价审核项目</v>
      </c>
      <c r="D14" s="135">
        <f t="shared" si="1"/>
        <v>600000</v>
      </c>
      <c r="E14" s="135"/>
      <c r="F14" s="133">
        <f>SUM('一般公共预算财政拨款基本及项目经济分类总表（八）'!F14)</f>
        <v>600000</v>
      </c>
    </row>
    <row r="15" ht="31.5" customHeight="1" spans="1:6">
      <c r="A15" s="146">
        <f>'一般公共预算财政拨款基本及项目经济分类总表（八）'!A17</f>
        <v>0</v>
      </c>
      <c r="B15" s="146">
        <f>'一般公共预算财政拨款基本及项目经济分类总表（八）'!B17</f>
        <v>0</v>
      </c>
      <c r="C15" s="146">
        <f>'一般公共预算财政拨款基本及项目经济分类总表（八）'!C17</f>
        <v>0</v>
      </c>
      <c r="D15" s="135">
        <f t="shared" si="1"/>
        <v>0</v>
      </c>
      <c r="E15" s="135"/>
      <c r="F15" s="133">
        <f>SUM('一般公共预算财政拨款基本及项目经济分类总表（八）'!F15)</f>
        <v>0</v>
      </c>
    </row>
    <row r="16" ht="31.5" customHeight="1" spans="1:6">
      <c r="A16" s="146">
        <f>'一般公共预算财政拨款基本及项目经济分类总表（八）'!A18</f>
        <v>0</v>
      </c>
      <c r="B16" s="146">
        <f>'一般公共预算财政拨款基本及项目经济分类总表（八）'!B18</f>
        <v>0</v>
      </c>
      <c r="C16" s="146">
        <f>'一般公共预算财政拨款基本及项目经济分类总表（八）'!C18</f>
        <v>0</v>
      </c>
      <c r="D16" s="135">
        <f t="shared" si="1"/>
        <v>0</v>
      </c>
      <c r="E16" s="135"/>
      <c r="F16" s="133">
        <f>SUM('一般公共预算财政拨款基本及项目经济分类总表（八）'!F16)</f>
        <v>0</v>
      </c>
    </row>
    <row r="17" ht="31.5" customHeight="1" spans="1:6">
      <c r="A17" s="146">
        <f>'一般公共预算财政拨款基本及项目经济分类总表（八）'!A19</f>
        <v>0</v>
      </c>
      <c r="B17" s="146">
        <f>'一般公共预算财政拨款基本及项目经济分类总表（八）'!B19</f>
        <v>0</v>
      </c>
      <c r="C17" s="146">
        <f>'一般公共预算财政拨款基本及项目经济分类总表（八）'!C19</f>
        <v>0</v>
      </c>
      <c r="D17" s="135">
        <f t="shared" si="1"/>
        <v>0</v>
      </c>
      <c r="E17" s="135"/>
      <c r="F17" s="133">
        <f>SUM('一般公共预算财政拨款基本及项目经济分类总表（八）'!F17)</f>
        <v>0</v>
      </c>
    </row>
    <row r="18" ht="31.5" customHeight="1" spans="1:6">
      <c r="A18" s="146">
        <f>'一般公共预算财政拨款基本及项目经济分类总表（八）'!A20</f>
        <v>0</v>
      </c>
      <c r="B18" s="146">
        <f>'一般公共预算财政拨款基本及项目经济分类总表（八）'!B20</f>
        <v>0</v>
      </c>
      <c r="C18" s="146">
        <f>'一般公共预算财政拨款基本及项目经济分类总表（八）'!C20</f>
        <v>0</v>
      </c>
      <c r="D18" s="135">
        <f t="shared" si="1"/>
        <v>0</v>
      </c>
      <c r="E18" s="135"/>
      <c r="F18" s="133">
        <f>SUM('一般公共预算财政拨款基本及项目经济分类总表（八）'!F18)</f>
        <v>0</v>
      </c>
    </row>
    <row r="19" ht="31.5" customHeight="1" spans="1:6">
      <c r="A19" s="146">
        <f>'一般公共预算财政拨款基本及项目经济分类总表（八）'!A21</f>
        <v>0</v>
      </c>
      <c r="B19" s="146">
        <f>'一般公共预算财政拨款基本及项目经济分类总表（八）'!B21</f>
        <v>0</v>
      </c>
      <c r="C19" s="146">
        <f>'一般公共预算财政拨款基本及项目经济分类总表（八）'!C21</f>
        <v>0</v>
      </c>
      <c r="D19" s="135">
        <f t="shared" si="1"/>
        <v>0</v>
      </c>
      <c r="E19" s="135"/>
      <c r="F19" s="133">
        <f>SUM('一般公共预算财政拨款基本及项目经济分类总表（八）'!F19)</f>
        <v>0</v>
      </c>
    </row>
    <row r="20" ht="31.5" customHeight="1" spans="1:6">
      <c r="A20" s="146">
        <f>'一般公共预算财政拨款基本及项目经济分类总表（八）'!A22</f>
        <v>0</v>
      </c>
      <c r="B20" s="146">
        <f>'一般公共预算财政拨款基本及项目经济分类总表（八）'!B22</f>
        <v>0</v>
      </c>
      <c r="C20" s="146">
        <f>'一般公共预算财政拨款基本及项目经济分类总表（八）'!C22</f>
        <v>0</v>
      </c>
      <c r="D20" s="135">
        <f t="shared" si="1"/>
        <v>0</v>
      </c>
      <c r="E20" s="135"/>
      <c r="F20" s="133">
        <f>SUM('一般公共预算财政拨款基本及项目经济分类总表（八）'!F20)</f>
        <v>0</v>
      </c>
    </row>
    <row r="21" ht="31.5" customHeight="1" spans="1:6">
      <c r="A21" s="146"/>
      <c r="B21" s="146"/>
      <c r="C21" s="146"/>
      <c r="D21" s="135"/>
      <c r="E21" s="135"/>
      <c r="F21" s="133"/>
    </row>
    <row r="22" ht="31.5" customHeight="1" spans="1:6">
      <c r="A22" s="146">
        <f>'一般公共预算财政拨款基本及项目经济分类总表（八）'!A23</f>
        <v>0</v>
      </c>
      <c r="B22" s="146">
        <f>'一般公共预算财政拨款基本及项目经济分类总表（八）'!B23</f>
        <v>0</v>
      </c>
      <c r="C22" s="146">
        <f>'一般公共预算财政拨款基本及项目经济分类总表（八）'!C23</f>
        <v>0</v>
      </c>
      <c r="D22" s="135">
        <f>SUM(E22:F22)</f>
        <v>0</v>
      </c>
      <c r="E22" s="135"/>
      <c r="F22" s="133">
        <f>SUM('一般公共预算财政拨款基本及项目经济分类总表（八）'!F21)</f>
        <v>0</v>
      </c>
    </row>
    <row r="23" customHeight="1" spans="4:4">
      <c r="D23" s="53"/>
    </row>
  </sheetData>
  <mergeCells count="6">
    <mergeCell ref="A1:F1"/>
    <mergeCell ref="A2:D2"/>
    <mergeCell ref="A3:C3"/>
    <mergeCell ref="D3:D4"/>
    <mergeCell ref="E3:E4"/>
    <mergeCell ref="F3:F4"/>
  </mergeCells>
  <printOptions horizontalCentered="1" verticalCentered="1"/>
  <pageMargins left="0.865972222222222" right="0.865972222222222" top="1.0625" bottom="0.904861111111111" header="0.275" footer="0.393055555555556"/>
  <pageSetup paperSize="9" orientation="portrait" horizontalDpi="6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6"/>
  <sheetViews>
    <sheetView showGridLines="0" showZeros="0" tabSelected="1" topLeftCell="A18" workbookViewId="0">
      <selection activeCell="J32" sqref="J32"/>
    </sheetView>
  </sheetViews>
  <sheetFormatPr defaultColWidth="9.12222222222222" defaultRowHeight="12.75" customHeight="1"/>
  <cols>
    <col min="1" max="1" width="17.3777777777778" customWidth="1"/>
    <col min="2" max="2" width="14.1222222222222" customWidth="1"/>
    <col min="3" max="3" width="30.8777777777778" customWidth="1"/>
    <col min="4" max="4" width="13" customWidth="1"/>
    <col min="5" max="5" width="13.6222222222222" customWidth="1"/>
    <col min="6" max="6" width="12.1222222222222" customWidth="1"/>
  </cols>
  <sheetData>
    <row r="1" ht="22.5" customHeight="1" spans="1:6">
      <c r="A1" s="54" t="s">
        <v>81</v>
      </c>
      <c r="B1" s="54"/>
      <c r="C1" s="54"/>
      <c r="D1" s="54"/>
      <c r="E1" s="54"/>
      <c r="F1" s="54"/>
    </row>
    <row r="2" ht="24" customHeight="1" spans="1:6">
      <c r="A2" s="74" t="str">
        <f>(部门基本情况表!A2)</f>
        <v>编报单位：万荣县审计局</v>
      </c>
      <c r="B2" s="74"/>
      <c r="C2" s="74"/>
      <c r="F2" s="43" t="s">
        <v>24</v>
      </c>
    </row>
    <row r="3" ht="20.25" customHeight="1" spans="1:6">
      <c r="A3" s="126" t="s">
        <v>82</v>
      </c>
      <c r="B3" s="127"/>
      <c r="C3" s="128" t="s">
        <v>83</v>
      </c>
      <c r="D3" s="122"/>
      <c r="E3" s="122"/>
      <c r="F3" s="76"/>
    </row>
    <row r="4" ht="18.75" customHeight="1" spans="1:6">
      <c r="A4" s="77" t="s">
        <v>84</v>
      </c>
      <c r="B4" s="80" t="s">
        <v>85</v>
      </c>
      <c r="C4" s="77" t="s">
        <v>86</v>
      </c>
      <c r="D4" s="128" t="s">
        <v>87</v>
      </c>
      <c r="E4" s="122"/>
      <c r="F4" s="76"/>
    </row>
    <row r="5" ht="24" customHeight="1" spans="1:6">
      <c r="A5" s="77"/>
      <c r="B5" s="129"/>
      <c r="C5" s="77"/>
      <c r="D5" s="16" t="s">
        <v>88</v>
      </c>
      <c r="E5" s="16" t="s">
        <v>68</v>
      </c>
      <c r="F5" s="18" t="s">
        <v>89</v>
      </c>
    </row>
    <row r="6" ht="20.25" customHeight="1" spans="1:6">
      <c r="A6" s="130" t="s">
        <v>29</v>
      </c>
      <c r="B6" s="131">
        <f>SUM(B7:B8)</f>
        <v>4627837.09</v>
      </c>
      <c r="C6" s="132" t="s">
        <v>30</v>
      </c>
      <c r="D6" s="133">
        <f>SUM(E6:F6)</f>
        <v>3950405</v>
      </c>
      <c r="E6" s="133">
        <v>3950405</v>
      </c>
      <c r="F6" s="131">
        <v>0</v>
      </c>
    </row>
    <row r="7" ht="22.5" customHeight="1" spans="1:7">
      <c r="A7" s="134" t="s">
        <v>31</v>
      </c>
      <c r="B7" s="133">
        <f>SUM('一般公共预算财政拨款支出表（六）'!D5)</f>
        <v>4627837.09</v>
      </c>
      <c r="C7" s="132" t="s">
        <v>32</v>
      </c>
      <c r="D7" s="133">
        <f t="shared" ref="D7:D33" si="0">SUM(E7:F7)</f>
        <v>0</v>
      </c>
      <c r="E7" s="135"/>
      <c r="F7" s="133">
        <v>0</v>
      </c>
      <c r="G7" s="53"/>
    </row>
    <row r="8" ht="23.25" customHeight="1" spans="1:7">
      <c r="A8" s="134" t="s">
        <v>90</v>
      </c>
      <c r="B8" s="136">
        <f>SUM('纳入财政专户管理的事业收入支出表（五）'!D5)</f>
        <v>0</v>
      </c>
      <c r="C8" s="132" t="s">
        <v>34</v>
      </c>
      <c r="D8" s="133">
        <f t="shared" si="0"/>
        <v>0</v>
      </c>
      <c r="E8" s="137"/>
      <c r="F8" s="138">
        <v>0</v>
      </c>
      <c r="G8" s="53"/>
    </row>
    <row r="9" ht="20" customHeight="1" spans="1:8">
      <c r="A9" s="130" t="s">
        <v>35</v>
      </c>
      <c r="B9" s="139">
        <f>SUM('政府性基金预算支出表（十）'!C5)</f>
        <v>0</v>
      </c>
      <c r="C9" s="132" t="s">
        <v>36</v>
      </c>
      <c r="D9" s="133">
        <f t="shared" si="0"/>
        <v>0</v>
      </c>
      <c r="E9" s="133"/>
      <c r="F9" s="133">
        <v>0</v>
      </c>
      <c r="G9" s="53"/>
      <c r="H9" s="53"/>
    </row>
    <row r="10" ht="20" customHeight="1" spans="1:8">
      <c r="A10" s="84"/>
      <c r="B10" s="139"/>
      <c r="C10" s="132" t="s">
        <v>38</v>
      </c>
      <c r="D10" s="133">
        <f t="shared" si="0"/>
        <v>0</v>
      </c>
      <c r="E10" s="133"/>
      <c r="F10" s="133">
        <v>0</v>
      </c>
      <c r="G10" s="53"/>
      <c r="H10" s="53"/>
    </row>
    <row r="11" ht="20" customHeight="1" spans="1:9">
      <c r="A11" s="84"/>
      <c r="B11" s="139"/>
      <c r="C11" s="132" t="s">
        <v>40</v>
      </c>
      <c r="D11" s="133">
        <f t="shared" si="0"/>
        <v>0</v>
      </c>
      <c r="E11" s="133"/>
      <c r="F11" s="133">
        <v>0</v>
      </c>
      <c r="G11" s="53"/>
      <c r="H11" s="53"/>
      <c r="I11" s="53"/>
    </row>
    <row r="12" ht="20" customHeight="1" spans="1:10">
      <c r="A12" s="84"/>
      <c r="B12" s="140"/>
      <c r="C12" s="50" t="s">
        <v>41</v>
      </c>
      <c r="D12" s="133">
        <f t="shared" si="0"/>
        <v>0</v>
      </c>
      <c r="E12" s="133"/>
      <c r="F12" s="133">
        <v>0</v>
      </c>
      <c r="G12" s="53"/>
      <c r="H12" s="53"/>
      <c r="I12" s="53"/>
      <c r="J12" s="53"/>
    </row>
    <row r="13" ht="20" customHeight="1" spans="1:10">
      <c r="A13" s="84"/>
      <c r="B13" s="140"/>
      <c r="C13" s="132" t="s">
        <v>42</v>
      </c>
      <c r="D13" s="133">
        <f t="shared" si="0"/>
        <v>328799.44</v>
      </c>
      <c r="E13" s="137">
        <v>328799.44</v>
      </c>
      <c r="F13" s="133">
        <v>0</v>
      </c>
      <c r="G13" s="53"/>
      <c r="H13" s="53"/>
      <c r="I13" s="53"/>
      <c r="J13" s="53"/>
    </row>
    <row r="14" ht="20" customHeight="1" spans="1:9">
      <c r="A14" s="84"/>
      <c r="B14" s="140"/>
      <c r="C14" s="132" t="s">
        <v>43</v>
      </c>
      <c r="D14" s="133">
        <f t="shared" si="0"/>
        <v>0</v>
      </c>
      <c r="E14" s="133"/>
      <c r="F14" s="133">
        <v>0</v>
      </c>
      <c r="G14" s="53"/>
      <c r="H14" s="53"/>
      <c r="I14" s="53"/>
    </row>
    <row r="15" ht="20" customHeight="1" spans="1:10">
      <c r="A15" s="84"/>
      <c r="B15" s="140"/>
      <c r="C15" s="50" t="s">
        <v>44</v>
      </c>
      <c r="D15" s="133">
        <f t="shared" si="0"/>
        <v>125395.21</v>
      </c>
      <c r="E15" s="133">
        <v>125395.21</v>
      </c>
      <c r="F15" s="133">
        <v>0</v>
      </c>
      <c r="G15" s="53"/>
      <c r="H15" s="53"/>
      <c r="I15" s="53"/>
      <c r="J15" s="53"/>
    </row>
    <row r="16" ht="20" customHeight="1" spans="1:8">
      <c r="A16" s="84"/>
      <c r="B16" s="140"/>
      <c r="C16" s="132" t="s">
        <v>45</v>
      </c>
      <c r="D16" s="133">
        <f t="shared" si="0"/>
        <v>0</v>
      </c>
      <c r="E16" s="133"/>
      <c r="F16" s="133">
        <v>0</v>
      </c>
      <c r="G16" s="53"/>
      <c r="H16" s="53"/>
    </row>
    <row r="17" ht="20" customHeight="1" spans="1:10">
      <c r="A17" s="84"/>
      <c r="B17" s="140"/>
      <c r="C17" s="132" t="s">
        <v>46</v>
      </c>
      <c r="D17" s="133">
        <f t="shared" si="0"/>
        <v>0</v>
      </c>
      <c r="E17" s="133"/>
      <c r="F17" s="133">
        <v>0</v>
      </c>
      <c r="G17" s="53"/>
      <c r="H17" s="53"/>
      <c r="I17" s="53"/>
      <c r="J17" s="53"/>
    </row>
    <row r="18" ht="20" customHeight="1" spans="1:10">
      <c r="A18" s="84"/>
      <c r="B18" s="140"/>
      <c r="C18" s="132" t="s">
        <v>47</v>
      </c>
      <c r="D18" s="133">
        <f t="shared" si="0"/>
        <v>0</v>
      </c>
      <c r="E18" s="133"/>
      <c r="F18" s="133">
        <v>0</v>
      </c>
      <c r="G18" s="53"/>
      <c r="H18" s="53"/>
      <c r="I18" s="53"/>
      <c r="J18" s="53"/>
    </row>
    <row r="19" ht="20" customHeight="1" spans="1:14">
      <c r="A19" s="84"/>
      <c r="B19" s="140"/>
      <c r="C19" s="132" t="s">
        <v>48</v>
      </c>
      <c r="D19" s="133">
        <f t="shared" si="0"/>
        <v>0</v>
      </c>
      <c r="E19" s="133"/>
      <c r="F19" s="133">
        <v>0</v>
      </c>
      <c r="G19" s="53"/>
      <c r="H19" s="53"/>
      <c r="I19" s="53"/>
      <c r="J19" s="53"/>
      <c r="K19" s="53"/>
      <c r="L19" s="53"/>
      <c r="N19" s="53"/>
    </row>
    <row r="20" ht="20" customHeight="1" spans="1:14">
      <c r="A20" s="84"/>
      <c r="B20" s="140"/>
      <c r="C20" s="132" t="s">
        <v>49</v>
      </c>
      <c r="D20" s="133">
        <f t="shared" si="0"/>
        <v>0</v>
      </c>
      <c r="E20" s="133"/>
      <c r="F20" s="133">
        <v>0</v>
      </c>
      <c r="G20" s="53"/>
      <c r="H20" s="53"/>
      <c r="I20" s="53"/>
      <c r="J20" s="53"/>
      <c r="K20" s="53"/>
      <c r="L20" s="53"/>
      <c r="M20" s="53"/>
      <c r="N20" s="53"/>
    </row>
    <row r="21" ht="20" customHeight="1" spans="1:13">
      <c r="A21" s="84"/>
      <c r="B21" s="140"/>
      <c r="C21" s="132" t="s">
        <v>50</v>
      </c>
      <c r="D21" s="133">
        <f t="shared" si="0"/>
        <v>0</v>
      </c>
      <c r="E21" s="133"/>
      <c r="F21" s="133">
        <v>0</v>
      </c>
      <c r="G21" s="53"/>
      <c r="H21" s="53"/>
      <c r="I21" s="53"/>
      <c r="J21" s="53"/>
      <c r="K21" s="53"/>
      <c r="L21" s="53"/>
      <c r="M21" s="53"/>
    </row>
    <row r="22" ht="20" customHeight="1" spans="1:11">
      <c r="A22" s="84"/>
      <c r="B22" s="140"/>
      <c r="C22" s="132" t="s">
        <v>51</v>
      </c>
      <c r="D22" s="133">
        <f t="shared" si="0"/>
        <v>0</v>
      </c>
      <c r="E22" s="133"/>
      <c r="F22" s="133">
        <v>0</v>
      </c>
      <c r="G22" s="53"/>
      <c r="H22" s="53"/>
      <c r="I22" s="53"/>
      <c r="J22" s="53"/>
      <c r="K22" s="53"/>
    </row>
    <row r="23" ht="20" customHeight="1" spans="1:8">
      <c r="A23" s="84"/>
      <c r="B23" s="140"/>
      <c r="C23" s="132" t="s">
        <v>52</v>
      </c>
      <c r="D23" s="133">
        <f t="shared" si="0"/>
        <v>0</v>
      </c>
      <c r="E23" s="133"/>
      <c r="F23" s="133">
        <v>0</v>
      </c>
      <c r="G23" s="53"/>
      <c r="H23" s="53"/>
    </row>
    <row r="24" ht="20" customHeight="1" spans="1:8">
      <c r="A24" s="84"/>
      <c r="B24" s="140"/>
      <c r="C24" s="50" t="s">
        <v>53</v>
      </c>
      <c r="D24" s="133">
        <f t="shared" si="0"/>
        <v>0</v>
      </c>
      <c r="E24" s="133"/>
      <c r="F24" s="133">
        <v>0</v>
      </c>
      <c r="G24" s="53"/>
      <c r="H24" s="53"/>
    </row>
    <row r="25" ht="20" customHeight="1" spans="1:11">
      <c r="A25" s="84"/>
      <c r="B25" s="140"/>
      <c r="C25" s="132" t="s">
        <v>54</v>
      </c>
      <c r="D25" s="133">
        <f t="shared" si="0"/>
        <v>223237.44</v>
      </c>
      <c r="E25" s="133">
        <v>223237.44</v>
      </c>
      <c r="F25" s="133">
        <v>0</v>
      </c>
      <c r="G25" s="53"/>
      <c r="H25" s="53"/>
      <c r="I25" s="53"/>
      <c r="J25" s="53"/>
      <c r="K25" s="53"/>
    </row>
    <row r="26" ht="20" customHeight="1" spans="1:10">
      <c r="A26" s="84"/>
      <c r="B26" s="140"/>
      <c r="C26" s="132" t="s">
        <v>55</v>
      </c>
      <c r="D26" s="133">
        <f t="shared" si="0"/>
        <v>0</v>
      </c>
      <c r="E26" s="133"/>
      <c r="F26" s="133">
        <v>0</v>
      </c>
      <c r="G26" s="53"/>
      <c r="H26" s="53"/>
      <c r="I26" s="53"/>
      <c r="J26" s="53"/>
    </row>
    <row r="27" ht="20" customHeight="1" spans="1:10">
      <c r="A27" s="84"/>
      <c r="B27" s="140"/>
      <c r="C27" s="141" t="s">
        <v>56</v>
      </c>
      <c r="D27" s="133">
        <f t="shared" si="0"/>
        <v>0</v>
      </c>
      <c r="E27" s="133"/>
      <c r="F27" s="133">
        <v>0</v>
      </c>
      <c r="G27" s="53"/>
      <c r="H27" s="53"/>
      <c r="I27" s="53"/>
      <c r="J27" s="53"/>
    </row>
    <row r="28" ht="20" customHeight="1" spans="1:10">
      <c r="A28" s="84"/>
      <c r="B28" s="140"/>
      <c r="C28" s="132" t="s">
        <v>57</v>
      </c>
      <c r="D28" s="133">
        <f t="shared" si="0"/>
        <v>0</v>
      </c>
      <c r="E28" s="133"/>
      <c r="F28" s="133">
        <v>0</v>
      </c>
      <c r="G28" s="53"/>
      <c r="J28" s="53"/>
    </row>
    <row r="29" ht="20" customHeight="1" spans="1:9">
      <c r="A29" s="84"/>
      <c r="B29" s="140"/>
      <c r="C29" s="132" t="s">
        <v>58</v>
      </c>
      <c r="D29" s="133">
        <f t="shared" si="0"/>
        <v>0</v>
      </c>
      <c r="E29" s="133">
        <v>0</v>
      </c>
      <c r="F29" s="133">
        <v>0</v>
      </c>
      <c r="G29" s="53"/>
      <c r="H29" s="53"/>
      <c r="I29" s="53"/>
    </row>
    <row r="30" ht="20" customHeight="1" spans="1:12">
      <c r="A30" s="84"/>
      <c r="B30" s="140"/>
      <c r="C30" s="132" t="s">
        <v>59</v>
      </c>
      <c r="D30" s="133">
        <f t="shared" si="0"/>
        <v>0</v>
      </c>
      <c r="E30" s="133">
        <v>0</v>
      </c>
      <c r="F30" s="133">
        <v>0</v>
      </c>
      <c r="G30" s="53"/>
      <c r="H30" s="53"/>
      <c r="I30" s="53"/>
      <c r="J30" s="53"/>
      <c r="K30" s="53"/>
      <c r="L30" s="53"/>
    </row>
    <row r="31" ht="20" customHeight="1" spans="1:11">
      <c r="A31" s="84"/>
      <c r="B31" s="140"/>
      <c r="C31" s="132" t="s">
        <v>60</v>
      </c>
      <c r="D31" s="133">
        <f t="shared" si="0"/>
        <v>0</v>
      </c>
      <c r="E31" s="133">
        <v>0</v>
      </c>
      <c r="F31" s="133">
        <v>0</v>
      </c>
      <c r="G31" s="53"/>
      <c r="H31" s="53"/>
      <c r="I31" s="53"/>
      <c r="J31" s="53"/>
      <c r="K31" s="53"/>
    </row>
    <row r="32" ht="20" customHeight="1" spans="1:9">
      <c r="A32" s="84"/>
      <c r="B32" s="140"/>
      <c r="C32" s="141" t="s">
        <v>61</v>
      </c>
      <c r="D32" s="133">
        <f t="shared" si="0"/>
        <v>0</v>
      </c>
      <c r="E32" s="133">
        <v>0</v>
      </c>
      <c r="F32" s="133">
        <v>0</v>
      </c>
      <c r="G32" s="53"/>
      <c r="H32" s="53"/>
      <c r="I32" s="53"/>
    </row>
    <row r="33" ht="20" customHeight="1" spans="1:7">
      <c r="A33" s="84"/>
      <c r="B33" s="140"/>
      <c r="C33" s="141" t="s">
        <v>62</v>
      </c>
      <c r="D33" s="133">
        <f t="shared" si="0"/>
        <v>0</v>
      </c>
      <c r="E33" s="133">
        <v>0</v>
      </c>
      <c r="F33" s="133">
        <v>0</v>
      </c>
      <c r="G33" s="53"/>
    </row>
    <row r="34" ht="20" customHeight="1" spans="1:6">
      <c r="A34" s="16" t="s">
        <v>63</v>
      </c>
      <c r="B34" s="142">
        <f>SUM(B6,B9)</f>
        <v>4627837.09</v>
      </c>
      <c r="C34" s="45" t="s">
        <v>64</v>
      </c>
      <c r="D34" s="133">
        <f t="shared" ref="D34:F34" si="1">SUM(D6:D33)</f>
        <v>4627837.09</v>
      </c>
      <c r="E34" s="133">
        <f t="shared" si="1"/>
        <v>4627837.09</v>
      </c>
      <c r="F34" s="133">
        <f t="shared" si="1"/>
        <v>0</v>
      </c>
    </row>
    <row r="35" customHeight="1" spans="2:3">
      <c r="B35" s="53"/>
      <c r="C35" s="53"/>
    </row>
    <row r="36" customHeight="1" spans="2:2">
      <c r="B36" s="53"/>
    </row>
  </sheetData>
  <mergeCells count="7">
    <mergeCell ref="A1:F1"/>
    <mergeCell ref="A2:C2"/>
    <mergeCell ref="C3:F3"/>
    <mergeCell ref="D4:F4"/>
    <mergeCell ref="A4:A5"/>
    <mergeCell ref="B4:B5"/>
    <mergeCell ref="C4:C5"/>
  </mergeCells>
  <printOptions horizontalCentered="1" verticalCentered="1"/>
  <pageMargins left="0.865972222222222" right="0.865972222222222" top="1.0625" bottom="0.904861111111111" header="0.275" footer="0.393055555555556"/>
  <pageSetup paperSize="9" orientation="portrait" horizontalDpi="6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3"/>
  <sheetViews>
    <sheetView showZeros="0" workbookViewId="0">
      <selection activeCell="C6" sqref="C6"/>
    </sheetView>
  </sheetViews>
  <sheetFormatPr defaultColWidth="9.12222222222222" defaultRowHeight="12.75" customHeight="1" outlineLevelCol="5"/>
  <cols>
    <col min="1" max="1" width="12" customWidth="1"/>
    <col min="2" max="2" width="17" customWidth="1"/>
    <col min="3" max="3" width="24.5" customWidth="1"/>
    <col min="4" max="4" width="16.3777777777778" customWidth="1"/>
    <col min="5" max="5" width="15.6222222222222" customWidth="1"/>
    <col min="6" max="6" width="14.8777777777778" customWidth="1"/>
  </cols>
  <sheetData>
    <row r="1" ht="37.5" customHeight="1" spans="1:6">
      <c r="A1" s="54" t="s">
        <v>91</v>
      </c>
      <c r="B1" s="54"/>
      <c r="C1" s="54"/>
      <c r="D1" s="54"/>
      <c r="E1" s="54"/>
      <c r="F1" s="54"/>
    </row>
    <row r="2" ht="25.5" customHeight="1" spans="1:6">
      <c r="A2" s="74" t="str">
        <f>(部门基本情况表!A2)</f>
        <v>编报单位：万荣县审计局</v>
      </c>
      <c r="B2" s="74"/>
      <c r="C2" s="74"/>
      <c r="F2" s="43" t="s">
        <v>24</v>
      </c>
    </row>
    <row r="3" ht="31.5" customHeight="1" spans="1:6">
      <c r="A3" s="10" t="s">
        <v>92</v>
      </c>
      <c r="B3" s="122"/>
      <c r="C3" s="76"/>
      <c r="D3" s="77" t="s">
        <v>77</v>
      </c>
      <c r="E3" s="77" t="s">
        <v>78</v>
      </c>
      <c r="F3" s="77" t="s">
        <v>79</v>
      </c>
    </row>
    <row r="4" ht="34.5" customHeight="1" spans="1:6">
      <c r="A4" s="16" t="s">
        <v>71</v>
      </c>
      <c r="B4" s="45" t="s">
        <v>72</v>
      </c>
      <c r="C4" s="58" t="s">
        <v>93</v>
      </c>
      <c r="D4" s="77"/>
      <c r="E4" s="77"/>
      <c r="F4" s="77"/>
    </row>
    <row r="5" ht="31.5" customHeight="1" spans="1:6">
      <c r="A5" s="125"/>
      <c r="B5" s="123"/>
      <c r="C5" s="124" t="s">
        <v>22</v>
      </c>
      <c r="D5" s="114">
        <f>SUM(E5:F5)</f>
        <v>0</v>
      </c>
      <c r="E5" s="114">
        <f>SUM(E6:E21)</f>
        <v>0</v>
      </c>
      <c r="F5" s="114">
        <f>SUM(F6:F21)</f>
        <v>0</v>
      </c>
    </row>
    <row r="6" ht="31.5" customHeight="1" spans="1:6">
      <c r="A6" s="104"/>
      <c r="B6" s="104"/>
      <c r="C6" s="104"/>
      <c r="D6" s="114">
        <f t="shared" ref="D6:D22" si="0">SUM(E6:F6)</f>
        <v>0</v>
      </c>
      <c r="E6" s="114"/>
      <c r="F6" s="114"/>
    </row>
    <row r="7" ht="31.5" customHeight="1" spans="1:6">
      <c r="A7" s="104"/>
      <c r="B7" s="104"/>
      <c r="C7" s="104"/>
      <c r="D7" s="114">
        <f t="shared" si="0"/>
        <v>0</v>
      </c>
      <c r="E7" s="114"/>
      <c r="F7" s="114"/>
    </row>
    <row r="8" ht="31.5" customHeight="1" spans="1:6">
      <c r="A8" s="104"/>
      <c r="B8" s="104"/>
      <c r="C8" s="104"/>
      <c r="D8" s="114">
        <f t="shared" si="0"/>
        <v>0</v>
      </c>
      <c r="E8" s="114"/>
      <c r="F8" s="114"/>
    </row>
    <row r="9" ht="31.5" customHeight="1" spans="1:6">
      <c r="A9" s="104"/>
      <c r="B9" s="104"/>
      <c r="C9" s="104"/>
      <c r="D9" s="114">
        <f t="shared" si="0"/>
        <v>0</v>
      </c>
      <c r="E9" s="114"/>
      <c r="F9" s="114"/>
    </row>
    <row r="10" ht="31.5" customHeight="1" spans="1:6">
      <c r="A10" s="125"/>
      <c r="B10" s="123"/>
      <c r="C10" s="124"/>
      <c r="D10" s="114">
        <f t="shared" si="0"/>
        <v>0</v>
      </c>
      <c r="E10" s="114"/>
      <c r="F10" s="114"/>
    </row>
    <row r="11" ht="31.5" customHeight="1" spans="1:6">
      <c r="A11" s="125"/>
      <c r="B11" s="123"/>
      <c r="C11" s="124"/>
      <c r="D11" s="114">
        <f t="shared" si="0"/>
        <v>0</v>
      </c>
      <c r="E11" s="114"/>
      <c r="F11" s="114"/>
    </row>
    <row r="12" ht="31.5" customHeight="1" spans="1:6">
      <c r="A12" s="125"/>
      <c r="B12" s="123"/>
      <c r="C12" s="124"/>
      <c r="D12" s="114">
        <f t="shared" si="0"/>
        <v>0</v>
      </c>
      <c r="E12" s="114"/>
      <c r="F12" s="114"/>
    </row>
    <row r="13" ht="31.5" customHeight="1" spans="1:6">
      <c r="A13" s="125"/>
      <c r="B13" s="125"/>
      <c r="C13" s="125"/>
      <c r="D13" s="114">
        <f t="shared" si="0"/>
        <v>0</v>
      </c>
      <c r="E13" s="114"/>
      <c r="F13" s="114"/>
    </row>
    <row r="14" ht="31.5" customHeight="1" spans="1:6">
      <c r="A14" s="125"/>
      <c r="B14" s="125"/>
      <c r="C14" s="125"/>
      <c r="D14" s="114">
        <f t="shared" si="0"/>
        <v>0</v>
      </c>
      <c r="E14" s="114"/>
      <c r="F14" s="114"/>
    </row>
    <row r="15" ht="31.5" customHeight="1" spans="1:6">
      <c r="A15" s="125"/>
      <c r="B15" s="125"/>
      <c r="C15" s="125"/>
      <c r="D15" s="114">
        <f t="shared" si="0"/>
        <v>0</v>
      </c>
      <c r="E15" s="114"/>
      <c r="F15" s="114"/>
    </row>
    <row r="16" ht="31.5" customHeight="1" spans="1:6">
      <c r="A16" s="125"/>
      <c r="B16" s="125"/>
      <c r="C16" s="125"/>
      <c r="D16" s="114">
        <f t="shared" si="0"/>
        <v>0</v>
      </c>
      <c r="E16" s="114"/>
      <c r="F16" s="114"/>
    </row>
    <row r="17" ht="31.5" customHeight="1" spans="1:6">
      <c r="A17" s="125"/>
      <c r="B17" s="125"/>
      <c r="C17" s="125"/>
      <c r="D17" s="114">
        <f t="shared" si="0"/>
        <v>0</v>
      </c>
      <c r="E17" s="114"/>
      <c r="F17" s="114"/>
    </row>
    <row r="18" ht="31.5" customHeight="1" spans="1:6">
      <c r="A18" s="125"/>
      <c r="B18" s="125"/>
      <c r="C18" s="125"/>
      <c r="D18" s="114">
        <f t="shared" si="0"/>
        <v>0</v>
      </c>
      <c r="E18" s="114"/>
      <c r="F18" s="114"/>
    </row>
    <row r="19" ht="31.5" customHeight="1" spans="1:6">
      <c r="A19" s="125"/>
      <c r="B19" s="125"/>
      <c r="C19" s="125"/>
      <c r="D19" s="114">
        <f t="shared" si="0"/>
        <v>0</v>
      </c>
      <c r="E19" s="114"/>
      <c r="F19" s="114"/>
    </row>
    <row r="20" ht="31.5" customHeight="1" spans="1:6">
      <c r="A20" s="125"/>
      <c r="B20" s="125"/>
      <c r="C20" s="125"/>
      <c r="D20" s="114">
        <f t="shared" si="0"/>
        <v>0</v>
      </c>
      <c r="E20" s="114"/>
      <c r="F20" s="114"/>
    </row>
    <row r="21" ht="31.5" customHeight="1" spans="1:6">
      <c r="A21" s="125"/>
      <c r="B21" s="125"/>
      <c r="C21" s="125"/>
      <c r="D21" s="114">
        <f t="shared" si="0"/>
        <v>0</v>
      </c>
      <c r="E21" s="114"/>
      <c r="F21" s="114"/>
    </row>
    <row r="22" customHeight="1" spans="2:4">
      <c r="B22" s="53"/>
      <c r="C22" s="53"/>
      <c r="D22" s="53"/>
    </row>
    <row r="23" customHeight="1" spans="2:3">
      <c r="B23" s="53"/>
      <c r="C23" s="53"/>
    </row>
  </sheetData>
  <mergeCells count="6">
    <mergeCell ref="A1:F1"/>
    <mergeCell ref="A2:C2"/>
    <mergeCell ref="A3:C3"/>
    <mergeCell ref="D3:D4"/>
    <mergeCell ref="E3:E4"/>
    <mergeCell ref="F3:F4"/>
  </mergeCells>
  <conditionalFormatting sqref="F6:F12">
    <cfRule type="cellIs" priority="1" stopIfTrue="1" operator="equal">
      <formula>0</formula>
    </cfRule>
  </conditionalFormatting>
  <printOptions horizontalCentered="1" verticalCentered="1"/>
  <pageMargins left="0.865972222222222" right="0.865972222222222" top="1.0625" bottom="0.904861111111111" header="0.275" footer="0.393055555555556"/>
  <pageSetup paperSize="9" orientation="portrait" horizontalDpi="6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3"/>
  </sheetPr>
  <dimension ref="A1:F24"/>
  <sheetViews>
    <sheetView showGridLines="0" showZeros="0" workbookViewId="0">
      <selection activeCell="F9" sqref="F9"/>
    </sheetView>
  </sheetViews>
  <sheetFormatPr defaultColWidth="9.12222222222222" defaultRowHeight="12.75" customHeight="1" outlineLevelCol="5"/>
  <cols>
    <col min="1" max="1" width="11.3777777777778" customWidth="1"/>
    <col min="2" max="2" width="17.1222222222222" customWidth="1"/>
    <col min="3" max="3" width="27.6222222222222" customWidth="1"/>
    <col min="4" max="4" width="15.6222222222222" customWidth="1"/>
    <col min="5" max="5" width="14" customWidth="1"/>
    <col min="6" max="6" width="13.8777777777778" customWidth="1"/>
  </cols>
  <sheetData>
    <row r="1" ht="36" customHeight="1" spans="1:6">
      <c r="A1" s="54" t="s">
        <v>94</v>
      </c>
      <c r="B1" s="54"/>
      <c r="C1" s="54"/>
      <c r="D1" s="54"/>
      <c r="E1" s="54"/>
      <c r="F1" s="54"/>
    </row>
    <row r="2" ht="28.5" customHeight="1" spans="1:6">
      <c r="A2" s="74" t="str">
        <f>(部门基本情况表!A2)</f>
        <v>编报单位：万荣县审计局</v>
      </c>
      <c r="B2" s="74"/>
      <c r="C2" s="74"/>
      <c r="D2" s="74"/>
      <c r="F2" s="43" t="s">
        <v>24</v>
      </c>
    </row>
    <row r="3" ht="31.5" customHeight="1" spans="1:6">
      <c r="A3" s="10" t="s">
        <v>95</v>
      </c>
      <c r="B3" s="122"/>
      <c r="C3" s="76"/>
      <c r="D3" s="77" t="s">
        <v>77</v>
      </c>
      <c r="E3" s="77" t="s">
        <v>78</v>
      </c>
      <c r="F3" s="77" t="s">
        <v>79</v>
      </c>
    </row>
    <row r="4" ht="31.5" customHeight="1" spans="1:6">
      <c r="A4" s="16" t="s">
        <v>71</v>
      </c>
      <c r="B4" s="45" t="s">
        <v>72</v>
      </c>
      <c r="C4" s="58" t="s">
        <v>93</v>
      </c>
      <c r="D4" s="77"/>
      <c r="E4" s="77"/>
      <c r="F4" s="77"/>
    </row>
    <row r="5" ht="31.5" customHeight="1" spans="1:6">
      <c r="A5" s="123"/>
      <c r="B5" s="123"/>
      <c r="C5" s="124" t="s">
        <v>96</v>
      </c>
      <c r="D5" s="52">
        <f>SUM(E5:F5)</f>
        <v>4627837.09</v>
      </c>
      <c r="E5" s="52">
        <f>SUM(E6:E22)</f>
        <v>3497837.09</v>
      </c>
      <c r="F5" s="52">
        <f>SUM(F6:F22)</f>
        <v>1130000</v>
      </c>
    </row>
    <row r="6" ht="31.5" customHeight="1" spans="1:6">
      <c r="A6" s="104" t="str">
        <f>'一般公共预算财政拨款基本及项目经济分类总表（八）'!A6</f>
        <v>2010801</v>
      </c>
      <c r="B6" s="104" t="str">
        <f>'一般公共预算财政拨款基本及项目经济分类总表（八）'!B6</f>
        <v>行政运行</v>
      </c>
      <c r="C6" s="104" t="str">
        <f>'一般公共预算财政拨款基本及项目经济分类总表（八）'!C6</f>
        <v>基本支出</v>
      </c>
      <c r="D6" s="52">
        <f t="shared" ref="D6:D21" si="0">SUM(E6:F6)</f>
        <v>2820405</v>
      </c>
      <c r="E6" s="52">
        <f>SUM('一般公共预算财政拨款基本及项目经济分类总表（八）'!E6)</f>
        <v>2820405</v>
      </c>
      <c r="F6" s="52"/>
    </row>
    <row r="7" ht="31.5" customHeight="1" spans="1:6">
      <c r="A7" s="104" t="str">
        <f>'一般公共预算财政拨款基本及项目经济分类总表（八）'!A7</f>
        <v>2080505</v>
      </c>
      <c r="B7" s="104" t="str">
        <f>'一般公共预算财政拨款基本及项目经济分类总表（八）'!B7</f>
        <v>机关事业单位基本养老保险缴费支出</v>
      </c>
      <c r="C7" s="104" t="str">
        <f>'一般公共预算财政拨款基本及项目经济分类总表（八）'!C7</f>
        <v>机关事业单位基本养老       保险缴费</v>
      </c>
      <c r="D7" s="52">
        <f t="shared" si="0"/>
        <v>308665.12</v>
      </c>
      <c r="E7" s="52">
        <f>SUM('一般公共预算财政拨款基本及项目经济分类总表（八）'!E7)</f>
        <v>308665.12</v>
      </c>
      <c r="F7" s="52"/>
    </row>
    <row r="8" ht="31.5" customHeight="1" spans="1:6">
      <c r="A8" s="104" t="str">
        <f>'一般公共预算财政拨款基本及项目经济分类总表（八）'!A8</f>
        <v>2089999</v>
      </c>
      <c r="B8" s="104" t="str">
        <f>'一般公共预算财政拨款基本及项目经济分类总表（八）'!B8</f>
        <v>其他社会保障和就业支出</v>
      </c>
      <c r="C8" s="104" t="str">
        <f>'一般公共预算财政拨款基本及项目经济分类总表（八）'!C8</f>
        <v>失业、工伤保险缴费</v>
      </c>
      <c r="D8" s="52">
        <f t="shared" si="0"/>
        <v>7942.32</v>
      </c>
      <c r="E8" s="52">
        <f>SUM('一般公共预算财政拨款基本及项目经济分类总表（八）'!E8)</f>
        <v>7942.32</v>
      </c>
      <c r="F8" s="52"/>
    </row>
    <row r="9" ht="31.5" customHeight="1" spans="1:6">
      <c r="A9" s="104" t="str">
        <f>'一般公共预算财政拨款基本及项目经济分类总表（八）'!A9</f>
        <v>2101101</v>
      </c>
      <c r="B9" s="104" t="str">
        <f>'一般公共预算财政拨款基本及项目经济分类总表（八）'!B9</f>
        <v>行政单位医疗</v>
      </c>
      <c r="C9" s="104" t="str">
        <f>'一般公共预算财政拨款基本及项目经济分类总表（八）'!C9</f>
        <v>职工基本医疗保险缴费</v>
      </c>
      <c r="D9" s="52">
        <f t="shared" si="0"/>
        <v>125395.21</v>
      </c>
      <c r="E9" s="52">
        <f>SUM('一般公共预算财政拨款基本及项目经济分类总表（八）'!E9)</f>
        <v>125395.21</v>
      </c>
      <c r="F9" s="52"/>
    </row>
    <row r="10" ht="31.5" customHeight="1" spans="1:6">
      <c r="A10" s="104" t="str">
        <f>'一般公共预算财政拨款基本及项目经济分类总表（八）'!A10</f>
        <v>2210201</v>
      </c>
      <c r="B10" s="104" t="str">
        <f>'一般公共预算财政拨款基本及项目经济分类总表（八）'!B10</f>
        <v>住房公积金</v>
      </c>
      <c r="C10" s="104" t="str">
        <f>'一般公共预算财政拨款基本及项目经济分类总表（八）'!C10</f>
        <v>住房公积金</v>
      </c>
      <c r="D10" s="52">
        <f t="shared" si="0"/>
        <v>223237.44</v>
      </c>
      <c r="E10" s="52">
        <f>SUM('一般公共预算财政拨款基本及项目经济分类总表（八）'!E10)</f>
        <v>223237.44</v>
      </c>
      <c r="F10" s="52"/>
    </row>
    <row r="11" ht="31.5" customHeight="1" spans="1:6">
      <c r="A11" s="104" t="str">
        <f>'一般公共预算财政拨款基本及项目经济分类总表（八）'!A11</f>
        <v>2080899</v>
      </c>
      <c r="B11" s="104" t="str">
        <f>'一般公共预算财政拨款基本及项目经济分类总表（八）'!B11</f>
        <v>其他优抚支出</v>
      </c>
      <c r="C11" s="104" t="str">
        <f>'一般公共预算财政拨款基本及项目经济分类总表（八）'!C11</f>
        <v>遗属及其他优抚人员支出</v>
      </c>
      <c r="D11" s="52">
        <f t="shared" si="0"/>
        <v>12192</v>
      </c>
      <c r="E11" s="52">
        <f>SUM('一般公共预算财政拨款基本及项目经济分类总表（八）'!E11)</f>
        <v>12192</v>
      </c>
      <c r="F11" s="52"/>
    </row>
    <row r="12" ht="31.5" customHeight="1" spans="1:6">
      <c r="A12" s="104" t="str">
        <f>'一般公共预算财政拨款基本及项目经济分类总表（八）'!A12</f>
        <v>2010802</v>
      </c>
      <c r="B12" s="104" t="str">
        <f>'一般公共预算财政拨款基本及项目经济分类总表（八）'!B12</f>
        <v>一般行政管理事务</v>
      </c>
      <c r="C12" s="104" t="str">
        <f>'一般公共预算财政拨款基本及项目经济分类总表（八）'!C12</f>
        <v>办公楼维修项目</v>
      </c>
      <c r="D12" s="52">
        <f t="shared" si="0"/>
        <v>130000</v>
      </c>
      <c r="E12" s="52"/>
      <c r="F12" s="52">
        <f>SUM('一般公共预算财政拨款基本及项目经济分类总表（八）'!F12)</f>
        <v>130000</v>
      </c>
    </row>
    <row r="13" ht="31.5" customHeight="1" spans="1:6">
      <c r="A13" s="104" t="str">
        <f>'一般公共预算财政拨款基本及项目经济分类总表（八）'!A13</f>
        <v>2010804</v>
      </c>
      <c r="B13" s="104" t="str">
        <f>'一般公共预算财政拨款基本及项目经济分类总表（八）'!B13</f>
        <v>审计业务</v>
      </c>
      <c r="C13" s="104" t="str">
        <f>'一般公共预算财政拨款基本及项目经济分类总表（八）'!C13</f>
        <v>审计业务费项目</v>
      </c>
      <c r="D13" s="52">
        <f t="shared" si="0"/>
        <v>400000</v>
      </c>
      <c r="E13" s="52">
        <f>SUM('一般公共预算财政拨款基本及项目经济分类总表（八）'!E14)</f>
        <v>0</v>
      </c>
      <c r="F13" s="52">
        <f>SUM('一般公共预算财政拨款基本及项目经济分类总表（八）'!F13)</f>
        <v>400000</v>
      </c>
    </row>
    <row r="14" ht="31.5" customHeight="1" spans="1:6">
      <c r="A14" s="104" t="str">
        <f>'一般公共预算财政拨款基本及项目经济分类总表（八）'!A14</f>
        <v>2010804</v>
      </c>
      <c r="B14" s="104" t="str">
        <f>'一般公共预算财政拨款基本及项目经济分类总表（八）'!B14</f>
        <v>审计业务</v>
      </c>
      <c r="C14" s="104" t="str">
        <f>'一般公共预算财政拨款基本及项目经济分类总表（八）'!C14</f>
        <v>政府投资工程造价审核项目</v>
      </c>
      <c r="D14" s="52">
        <f t="shared" si="0"/>
        <v>600000</v>
      </c>
      <c r="E14" s="52"/>
      <c r="F14" s="52">
        <f>SUM('一般公共预算财政拨款基本及项目经济分类总表（八）'!F14)</f>
        <v>600000</v>
      </c>
    </row>
    <row r="15" ht="31.5" customHeight="1" spans="1:6">
      <c r="A15" s="104"/>
      <c r="B15" s="104"/>
      <c r="C15" s="104"/>
      <c r="D15" s="52">
        <f t="shared" si="0"/>
        <v>0</v>
      </c>
      <c r="E15" s="52"/>
      <c r="F15" s="52">
        <f>SUM('一般公共预算财政拨款基本及项目经济分类总表（八）'!F15)</f>
        <v>0</v>
      </c>
    </row>
    <row r="16" ht="31.5" customHeight="1" spans="1:6">
      <c r="A16" s="104">
        <f>'一般公共预算财政拨款基本及项目经济分类总表（八）'!A15</f>
        <v>0</v>
      </c>
      <c r="B16" s="104">
        <f>'一般公共预算财政拨款基本及项目经济分类总表（八）'!B15</f>
        <v>0</v>
      </c>
      <c r="C16" s="104">
        <f>'一般公共预算财政拨款基本及项目经济分类总表（八）'!C15</f>
        <v>0</v>
      </c>
      <c r="D16" s="52">
        <f t="shared" si="0"/>
        <v>0</v>
      </c>
      <c r="E16" s="52"/>
      <c r="F16" s="52">
        <f>SUM('一般公共预算财政拨款基本及项目经济分类总表（八）'!F16)</f>
        <v>0</v>
      </c>
    </row>
    <row r="17" ht="31.5" customHeight="1" spans="1:6">
      <c r="A17" s="104">
        <f>'一般公共预算财政拨款基本及项目经济分类总表（八）'!A16</f>
        <v>0</v>
      </c>
      <c r="B17" s="104">
        <f>'一般公共预算财政拨款基本及项目经济分类总表（八）'!B16</f>
        <v>0</v>
      </c>
      <c r="C17" s="104">
        <f>'一般公共预算财政拨款基本及项目经济分类总表（八）'!C16</f>
        <v>0</v>
      </c>
      <c r="D17" s="52">
        <f t="shared" si="0"/>
        <v>0</v>
      </c>
      <c r="E17" s="52"/>
      <c r="F17" s="52">
        <f>SUM('一般公共预算财政拨款基本及项目经济分类总表（八）'!F17)</f>
        <v>0</v>
      </c>
    </row>
    <row r="18" ht="31.5" customHeight="1" spans="1:6">
      <c r="A18" s="104">
        <f>'一般公共预算财政拨款基本及项目经济分类总表（八）'!A19</f>
        <v>0</v>
      </c>
      <c r="B18" s="104">
        <f>'一般公共预算财政拨款基本及项目经济分类总表（八）'!B19</f>
        <v>0</v>
      </c>
      <c r="C18" s="104">
        <f>'一般公共预算财政拨款基本及项目经济分类总表（八）'!C19</f>
        <v>0</v>
      </c>
      <c r="D18" s="52">
        <f t="shared" si="0"/>
        <v>0</v>
      </c>
      <c r="E18" s="52"/>
      <c r="F18" s="52">
        <f>SUM('一般公共预算财政拨款基本及项目经济分类总表（八）'!F18)</f>
        <v>0</v>
      </c>
    </row>
    <row r="19" ht="31.5" customHeight="1" spans="1:6">
      <c r="A19" s="104">
        <f>'一般公共预算财政拨款基本及项目经济分类总表（八）'!A20</f>
        <v>0</v>
      </c>
      <c r="B19" s="104">
        <f>'一般公共预算财政拨款基本及项目经济分类总表（八）'!B20</f>
        <v>0</v>
      </c>
      <c r="C19" s="104">
        <f>'一般公共预算财政拨款基本及项目经济分类总表（八）'!C20</f>
        <v>0</v>
      </c>
      <c r="D19" s="52">
        <f t="shared" si="0"/>
        <v>0</v>
      </c>
      <c r="E19" s="52"/>
      <c r="F19" s="52">
        <f>SUM('一般公共预算财政拨款基本及项目经济分类总表（八）'!F19)</f>
        <v>0</v>
      </c>
    </row>
    <row r="20" ht="31.5" customHeight="1" spans="1:6">
      <c r="A20" s="104">
        <f>'一般公共预算财政拨款基本及项目经济分类总表（八）'!A21</f>
        <v>0</v>
      </c>
      <c r="B20" s="104">
        <f>'一般公共预算财政拨款基本及项目经济分类总表（八）'!B21</f>
        <v>0</v>
      </c>
      <c r="C20" s="104">
        <f>'一般公共预算财政拨款基本及项目经济分类总表（八）'!C21</f>
        <v>0</v>
      </c>
      <c r="D20" s="52">
        <f t="shared" si="0"/>
        <v>0</v>
      </c>
      <c r="E20" s="52"/>
      <c r="F20" s="52">
        <f>SUM('一般公共预算财政拨款基本及项目经济分类总表（八）'!F20)</f>
        <v>0</v>
      </c>
    </row>
    <row r="21" ht="31.5" customHeight="1" spans="1:6">
      <c r="A21" s="104"/>
      <c r="B21" s="104"/>
      <c r="C21" s="104"/>
      <c r="D21" s="52"/>
      <c r="E21" s="52"/>
      <c r="F21" s="52"/>
    </row>
    <row r="22" ht="31.5" customHeight="1" spans="1:6">
      <c r="A22" s="104">
        <f>'一般公共预算财政拨款基本及项目经济分类总表（八）'!A22</f>
        <v>0</v>
      </c>
      <c r="B22" s="104">
        <f>'一般公共预算财政拨款基本及项目经济分类总表（八）'!B22</f>
        <v>0</v>
      </c>
      <c r="C22" s="104">
        <f>'一般公共预算财政拨款基本及项目经济分类总表（八）'!C22</f>
        <v>0</v>
      </c>
      <c r="D22" s="52">
        <f>SUM(E22:F22)</f>
        <v>0</v>
      </c>
      <c r="E22" s="52"/>
      <c r="F22" s="52">
        <f>SUM('一般公共预算财政拨款基本及项目经济分类总表（八）'!F21)</f>
        <v>0</v>
      </c>
    </row>
    <row r="23" customHeight="1" spans="2:4">
      <c r="B23" s="53"/>
      <c r="C23" s="53"/>
      <c r="D23" s="53"/>
    </row>
    <row r="24" customHeight="1" spans="2:3">
      <c r="B24" s="53"/>
      <c r="C24" s="53"/>
    </row>
  </sheetData>
  <mergeCells count="6">
    <mergeCell ref="A1:F1"/>
    <mergeCell ref="A2:D2"/>
    <mergeCell ref="A3:C3"/>
    <mergeCell ref="D3:D4"/>
    <mergeCell ref="E3:E4"/>
    <mergeCell ref="F3:F4"/>
  </mergeCells>
  <printOptions horizontalCentered="1" verticalCentered="1"/>
  <pageMargins left="0.865972222222222" right="0.865972222222222" top="1.0625" bottom="0.904861111111111" header="0.275" footer="0.393055555555556"/>
  <pageSetup paperSize="9" orientation="portrait" horizontalDpi="6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3"/>
  </sheetPr>
  <dimension ref="A1:D31"/>
  <sheetViews>
    <sheetView showGridLines="0" showZeros="0" workbookViewId="0">
      <selection activeCell="Q21" sqref="Q21"/>
    </sheetView>
  </sheetViews>
  <sheetFormatPr defaultColWidth="9.12222222222222" defaultRowHeight="12.75" customHeight="1" outlineLevelCol="3"/>
  <cols>
    <col min="1" max="1" width="35" customWidth="1"/>
    <col min="2" max="2" width="16.5" customWidth="1"/>
    <col min="3" max="3" width="31" customWidth="1"/>
    <col min="4" max="4" width="17.5" customWidth="1"/>
  </cols>
  <sheetData>
    <row r="1" ht="36" customHeight="1" spans="1:4">
      <c r="A1" s="54" t="s">
        <v>97</v>
      </c>
      <c r="B1" s="54"/>
      <c r="C1" s="54"/>
      <c r="D1" s="54"/>
    </row>
    <row r="2" ht="22.5" customHeight="1" spans="1:4">
      <c r="A2" s="74" t="str">
        <f>(部门基本情况表!A2)</f>
        <v>编报单位：万荣县审计局</v>
      </c>
      <c r="B2" s="74"/>
      <c r="C2" s="74"/>
      <c r="D2" s="75" t="s">
        <v>24</v>
      </c>
    </row>
    <row r="3" ht="31" customHeight="1" spans="1:4">
      <c r="A3" s="44" t="s">
        <v>98</v>
      </c>
      <c r="B3" s="44" t="s">
        <v>99</v>
      </c>
      <c r="C3" s="44" t="s">
        <v>98</v>
      </c>
      <c r="D3" s="44" t="s">
        <v>99</v>
      </c>
    </row>
    <row r="4" ht="21.6" customHeight="1" spans="1:4">
      <c r="A4" s="108" t="s">
        <v>22</v>
      </c>
      <c r="B4" s="109">
        <f>SUM(B5,D5,B15,B21)</f>
        <v>3497837.09</v>
      </c>
      <c r="C4" s="110"/>
      <c r="D4" s="111"/>
    </row>
    <row r="5" ht="21.6" customHeight="1" spans="1:4">
      <c r="A5" s="112" t="s">
        <v>100</v>
      </c>
      <c r="B5" s="113">
        <f>SUM(B6:B14)</f>
        <v>3155852.09</v>
      </c>
      <c r="C5" s="112" t="s">
        <v>101</v>
      </c>
      <c r="D5" s="114">
        <f>SUM(D6,D23,D26)</f>
        <v>329793</v>
      </c>
    </row>
    <row r="6" ht="21.6" customHeight="1" spans="1:4">
      <c r="A6" s="112" t="s">
        <v>102</v>
      </c>
      <c r="B6" s="113">
        <f>[1]data!$C$7+[1]data!$C$17+[1]data!$C$15+[1]data!$C$25</f>
        <v>1176215</v>
      </c>
      <c r="C6" s="112" t="s">
        <v>103</v>
      </c>
      <c r="D6" s="114">
        <f>SUM(D7:D22)</f>
        <v>202800</v>
      </c>
    </row>
    <row r="7" ht="21.6" customHeight="1" spans="1:4">
      <c r="A7" s="112" t="s">
        <v>104</v>
      </c>
      <c r="B7" s="113">
        <f>[1]data!$C$8+[1]data!$C$10+[1]data!$C$11+[1]data!$C$13+[1]data!$C$14+[1]data!$C$19+[1]data!$C$20+[1]data!$C$23+[1]data!$C$24</f>
        <v>572292</v>
      </c>
      <c r="C7" s="112" t="s">
        <v>105</v>
      </c>
      <c r="D7" s="114">
        <v>66000</v>
      </c>
    </row>
    <row r="8" ht="21.6" customHeight="1" spans="1:4">
      <c r="A8" s="115" t="s">
        <v>106</v>
      </c>
      <c r="B8" s="113">
        <f>[1]data!$C$18</f>
        <v>346920</v>
      </c>
      <c r="C8" s="112" t="s">
        <v>107</v>
      </c>
      <c r="D8" s="114"/>
    </row>
    <row r="9" ht="21.6" customHeight="1" spans="1:4">
      <c r="A9" s="116" t="s">
        <v>108</v>
      </c>
      <c r="B9" s="113">
        <f>[1]data!$C$9+[1]data!$C$22</f>
        <v>95185</v>
      </c>
      <c r="C9" s="112" t="s">
        <v>109</v>
      </c>
      <c r="D9" s="114">
        <v>1000</v>
      </c>
    </row>
    <row r="10" ht="21.6" customHeight="1" spans="1:4">
      <c r="A10" s="116" t="s">
        <v>110</v>
      </c>
      <c r="B10" s="113">
        <f>[1]data!$C$27+[1]data!$C$33</f>
        <v>308665.12</v>
      </c>
      <c r="C10" s="116" t="s">
        <v>111</v>
      </c>
      <c r="D10" s="114">
        <v>10000</v>
      </c>
    </row>
    <row r="11" ht="21.6" customHeight="1" spans="1:4">
      <c r="A11" s="116" t="s">
        <v>112</v>
      </c>
      <c r="B11" s="113">
        <f>[1]data!$C$28+[1]data!$C$35</f>
        <v>125395.21</v>
      </c>
      <c r="C11" s="116" t="s">
        <v>113</v>
      </c>
      <c r="D11" s="114">
        <v>10000</v>
      </c>
    </row>
    <row r="12" ht="21.6" customHeight="1" spans="1:4">
      <c r="A12" s="116" t="s">
        <v>114</v>
      </c>
      <c r="B12" s="113">
        <f>[1]data!$C$31+[1]data!$C$37+[1]data!$C$38</f>
        <v>7942.32</v>
      </c>
      <c r="C12" s="116" t="s">
        <v>115</v>
      </c>
      <c r="D12" s="114"/>
    </row>
    <row r="13" ht="21.6" customHeight="1" spans="1:4">
      <c r="A13" s="115" t="s">
        <v>116</v>
      </c>
      <c r="B13" s="113">
        <f>[1]data!$C$40+[1]data!$C$41</f>
        <v>223237.44</v>
      </c>
      <c r="C13" s="116" t="s">
        <v>117</v>
      </c>
      <c r="D13" s="114"/>
    </row>
    <row r="14" ht="21.6" customHeight="1" spans="1:4">
      <c r="A14" s="115" t="s">
        <v>118</v>
      </c>
      <c r="B14" s="113">
        <v>300000</v>
      </c>
      <c r="C14" s="116" t="s">
        <v>119</v>
      </c>
      <c r="D14" s="114"/>
    </row>
    <row r="15" ht="21.6" customHeight="1" spans="1:4">
      <c r="A15" s="116" t="s">
        <v>120</v>
      </c>
      <c r="B15" s="113">
        <f>SUM(B16:B20)</f>
        <v>12192</v>
      </c>
      <c r="C15" s="116" t="s">
        <v>121</v>
      </c>
      <c r="D15" s="114">
        <v>6000</v>
      </c>
    </row>
    <row r="16" ht="21.6" customHeight="1" spans="1:4">
      <c r="A16" s="116" t="s">
        <v>122</v>
      </c>
      <c r="B16" s="114"/>
      <c r="C16" s="117" t="s">
        <v>123</v>
      </c>
      <c r="D16" s="114"/>
    </row>
    <row r="17" ht="21.6" customHeight="1" spans="1:4">
      <c r="A17" s="116" t="s">
        <v>124</v>
      </c>
      <c r="B17" s="114"/>
      <c r="C17" s="117" t="s">
        <v>125</v>
      </c>
      <c r="D17" s="114"/>
    </row>
    <row r="18" ht="21.6" customHeight="1" spans="1:4">
      <c r="A18" s="116" t="s">
        <v>126</v>
      </c>
      <c r="B18" s="114"/>
      <c r="C18" s="116" t="s">
        <v>127</v>
      </c>
      <c r="D18" s="114"/>
    </row>
    <row r="19" ht="21.6" customHeight="1" spans="1:4">
      <c r="A19" s="116" t="s">
        <v>128</v>
      </c>
      <c r="B19" s="114">
        <f>[1]data!$C$55</f>
        <v>12192</v>
      </c>
      <c r="C19" s="116" t="s">
        <v>129</v>
      </c>
      <c r="D19" s="114"/>
    </row>
    <row r="20" ht="21.6" customHeight="1" spans="1:4">
      <c r="A20" s="116" t="s">
        <v>130</v>
      </c>
      <c r="B20" s="114"/>
      <c r="C20" s="116" t="s">
        <v>131</v>
      </c>
      <c r="D20" s="114"/>
    </row>
    <row r="21" ht="21.6" customHeight="1" spans="1:4">
      <c r="A21" s="115" t="s">
        <v>132</v>
      </c>
      <c r="B21" s="114">
        <f>SUM(B22:B24)</f>
        <v>0</v>
      </c>
      <c r="C21" s="118" t="s">
        <v>133</v>
      </c>
      <c r="D21" s="114">
        <v>109800</v>
      </c>
    </row>
    <row r="22" ht="21.6" customHeight="1" spans="1:4">
      <c r="A22" s="115" t="s">
        <v>134</v>
      </c>
      <c r="B22" s="114"/>
      <c r="C22" s="115" t="s">
        <v>135</v>
      </c>
      <c r="D22" s="119"/>
    </row>
    <row r="23" ht="21.6" customHeight="1" spans="1:4">
      <c r="A23" s="115" t="s">
        <v>136</v>
      </c>
      <c r="B23" s="114"/>
      <c r="C23" s="116" t="s">
        <v>137</v>
      </c>
      <c r="D23" s="114">
        <f>SUM(D24:D25)</f>
        <v>41985</v>
      </c>
    </row>
    <row r="24" ht="21.6" customHeight="1" spans="1:4">
      <c r="A24" s="115" t="s">
        <v>138</v>
      </c>
      <c r="B24" s="114"/>
      <c r="C24" s="116" t="s">
        <v>139</v>
      </c>
      <c r="D24" s="119">
        <v>22901</v>
      </c>
    </row>
    <row r="25" ht="21.6" customHeight="1" spans="1:4">
      <c r="A25" s="116"/>
      <c r="B25" s="120"/>
      <c r="C25" s="115" t="s">
        <v>140</v>
      </c>
      <c r="D25" s="119">
        <v>19084</v>
      </c>
    </row>
    <row r="26" ht="21.6" customHeight="1" spans="1:4">
      <c r="A26" s="116"/>
      <c r="B26" s="120"/>
      <c r="C26" s="112" t="s">
        <v>141</v>
      </c>
      <c r="D26" s="119">
        <f>SUM(D27:D31)</f>
        <v>85008</v>
      </c>
    </row>
    <row r="27" ht="21.6" customHeight="1" spans="1:4">
      <c r="A27" s="116"/>
      <c r="B27" s="120"/>
      <c r="C27" s="112" t="s">
        <v>142</v>
      </c>
      <c r="D27" s="119">
        <v>5000</v>
      </c>
    </row>
    <row r="28" ht="21.6" customHeight="1" spans="1:4">
      <c r="A28" s="116"/>
      <c r="B28" s="120"/>
      <c r="C28" s="116" t="s">
        <v>143</v>
      </c>
      <c r="D28" s="119">
        <v>20000</v>
      </c>
    </row>
    <row r="29" ht="21.6" customHeight="1" spans="1:4">
      <c r="A29" s="116"/>
      <c r="B29" s="120"/>
      <c r="C29" s="116" t="s">
        <v>144</v>
      </c>
      <c r="D29" s="119">
        <v>11000</v>
      </c>
    </row>
    <row r="30" ht="21.6" customHeight="1" spans="1:4">
      <c r="A30" s="116"/>
      <c r="B30" s="120"/>
      <c r="C30" s="116" t="s">
        <v>145</v>
      </c>
      <c r="D30" s="119">
        <v>49008</v>
      </c>
    </row>
    <row r="31" ht="21.6" customHeight="1" spans="1:4">
      <c r="A31" s="112"/>
      <c r="B31" s="121"/>
      <c r="C31" s="116" t="s">
        <v>146</v>
      </c>
      <c r="D31" s="114"/>
    </row>
  </sheetData>
  <mergeCells count="3">
    <mergeCell ref="A1:D1"/>
    <mergeCell ref="A2:C2"/>
    <mergeCell ref="B4:D4"/>
  </mergeCells>
  <printOptions horizontalCentered="1" verticalCentered="1"/>
  <pageMargins left="0.865972222222222" right="0.865972222222222" top="1.0625" bottom="0.904861111111111" header="0.275" footer="0.393055555555556"/>
  <pageSetup paperSize="9" orientation="portrait" horizontalDpi="6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5"/>
  <sheetViews>
    <sheetView workbookViewId="0">
      <pane xSplit="6" ySplit="5" topLeftCell="G6" activePane="bottomRight" state="frozen"/>
      <selection/>
      <selection pane="topRight"/>
      <selection pane="bottomLeft"/>
      <selection pane="bottomRight" activeCell="M8" sqref="M8"/>
    </sheetView>
  </sheetViews>
  <sheetFormatPr defaultColWidth="9.12222222222222" defaultRowHeight="12.75" customHeight="1"/>
  <cols>
    <col min="1" max="1" width="12.1222222222222" style="93" customWidth="1"/>
    <col min="2" max="2" width="17.3777777777778" style="93" customWidth="1"/>
    <col min="3" max="3" width="27.3777777777778" style="93" customWidth="1"/>
    <col min="4" max="4" width="14.3777777777778" style="93" customWidth="1"/>
    <col min="5" max="6" width="13.5" style="93" customWidth="1"/>
    <col min="7" max="16384" width="9.12222222222222" style="93"/>
  </cols>
  <sheetData>
    <row r="1" ht="36" customHeight="1" spans="1:6">
      <c r="A1" s="94" t="s">
        <v>147</v>
      </c>
      <c r="B1" s="94"/>
      <c r="C1" s="94"/>
      <c r="D1" s="94"/>
      <c r="E1" s="94"/>
      <c r="F1" s="94"/>
    </row>
    <row r="2" ht="28.5" customHeight="1" spans="1:3">
      <c r="A2" s="95" t="str">
        <f>(部门基本情况表!A2)</f>
        <v>编报单位：万荣县审计局</v>
      </c>
      <c r="B2" s="95"/>
      <c r="C2" s="95"/>
    </row>
    <row r="3" s="90" customFormat="1" ht="41.25" customHeight="1" spans="1:6">
      <c r="A3" s="96" t="s">
        <v>27</v>
      </c>
      <c r="B3" s="96"/>
      <c r="C3" s="96"/>
      <c r="D3" s="97" t="s">
        <v>77</v>
      </c>
      <c r="E3" s="97" t="s">
        <v>78</v>
      </c>
      <c r="F3" s="97" t="s">
        <v>79</v>
      </c>
    </row>
    <row r="4" s="91" customFormat="1" ht="42" customHeight="1" spans="1:18">
      <c r="A4" s="98" t="s">
        <v>71</v>
      </c>
      <c r="B4" s="99" t="s">
        <v>72</v>
      </c>
      <c r="C4" s="99" t="s">
        <v>148</v>
      </c>
      <c r="D4" s="97"/>
      <c r="E4" s="97"/>
      <c r="F4" s="97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</row>
    <row r="5" s="92" customFormat="1" ht="31.5" customHeight="1" spans="1:6">
      <c r="A5" s="100"/>
      <c r="B5" s="100"/>
      <c r="C5" s="101" t="s">
        <v>96</v>
      </c>
      <c r="D5" s="102">
        <v>4627837.09</v>
      </c>
      <c r="E5" s="103">
        <v>3497837.09</v>
      </c>
      <c r="F5" s="103">
        <v>1130000</v>
      </c>
    </row>
    <row r="6" s="92" customFormat="1" ht="31.5" customHeight="1" spans="1:6">
      <c r="A6" s="104" t="s">
        <v>149</v>
      </c>
      <c r="B6" s="104" t="s">
        <v>150</v>
      </c>
      <c r="C6" s="105" t="s">
        <v>78</v>
      </c>
      <c r="D6" s="103">
        <v>2820405</v>
      </c>
      <c r="E6" s="103">
        <v>2820405</v>
      </c>
      <c r="F6" s="103"/>
    </row>
    <row r="7" s="92" customFormat="1" ht="31.5" customHeight="1" spans="1:6">
      <c r="A7" s="104" t="s">
        <v>151</v>
      </c>
      <c r="B7" s="104" t="s">
        <v>152</v>
      </c>
      <c r="C7" s="106" t="s">
        <v>153</v>
      </c>
      <c r="D7" s="103">
        <v>308665.12</v>
      </c>
      <c r="E7" s="103">
        <v>308665.12</v>
      </c>
      <c r="F7" s="103"/>
    </row>
    <row r="8" s="92" customFormat="1" ht="31.5" customHeight="1" spans="1:6">
      <c r="A8" s="104" t="s">
        <v>154</v>
      </c>
      <c r="B8" s="104" t="s">
        <v>155</v>
      </c>
      <c r="C8" s="105" t="s">
        <v>156</v>
      </c>
      <c r="D8" s="103">
        <v>7942.32</v>
      </c>
      <c r="E8" s="103">
        <v>7942.32</v>
      </c>
      <c r="F8" s="103"/>
    </row>
    <row r="9" s="92" customFormat="1" ht="31.5" customHeight="1" spans="1:6">
      <c r="A9" s="104" t="s">
        <v>157</v>
      </c>
      <c r="B9" s="104" t="s">
        <v>158</v>
      </c>
      <c r="C9" s="106" t="s">
        <v>159</v>
      </c>
      <c r="D9" s="103">
        <v>125395.21</v>
      </c>
      <c r="E9" s="103">
        <v>125395.21</v>
      </c>
      <c r="F9" s="103"/>
    </row>
    <row r="10" s="92" customFormat="1" ht="31.5" customHeight="1" spans="1:6">
      <c r="A10" s="104" t="s">
        <v>160</v>
      </c>
      <c r="B10" s="104" t="s">
        <v>161</v>
      </c>
      <c r="C10" s="104" t="s">
        <v>161</v>
      </c>
      <c r="D10" s="103">
        <v>223237.44</v>
      </c>
      <c r="E10" s="103">
        <v>223237.44</v>
      </c>
      <c r="F10" s="103"/>
    </row>
    <row r="11" s="92" customFormat="1" ht="31.5" customHeight="1" spans="1:6">
      <c r="A11" s="104" t="s">
        <v>162</v>
      </c>
      <c r="B11" s="104" t="s">
        <v>163</v>
      </c>
      <c r="C11" s="104" t="s">
        <v>164</v>
      </c>
      <c r="D11" s="103">
        <v>12192</v>
      </c>
      <c r="E11" s="103">
        <v>12192</v>
      </c>
      <c r="F11" s="103"/>
    </row>
    <row r="12" s="92" customFormat="1" ht="31.5" customHeight="1" spans="1:6">
      <c r="A12" s="104" t="s">
        <v>165</v>
      </c>
      <c r="B12" s="104" t="s">
        <v>166</v>
      </c>
      <c r="C12" s="104" t="s">
        <v>167</v>
      </c>
      <c r="D12" s="103">
        <v>130000</v>
      </c>
      <c r="E12" s="103"/>
      <c r="F12" s="103">
        <v>130000</v>
      </c>
    </row>
    <row r="13" s="92" customFormat="1" ht="31.5" customHeight="1" spans="1:6">
      <c r="A13" s="104" t="s">
        <v>168</v>
      </c>
      <c r="B13" s="104" t="s">
        <v>169</v>
      </c>
      <c r="C13" s="104" t="s">
        <v>170</v>
      </c>
      <c r="D13" s="103">
        <v>400000</v>
      </c>
      <c r="E13" s="103"/>
      <c r="F13" s="103">
        <v>400000</v>
      </c>
    </row>
    <row r="14" s="92" customFormat="1" ht="31.5" customHeight="1" spans="1:6">
      <c r="A14" s="104" t="s">
        <v>168</v>
      </c>
      <c r="B14" s="104" t="s">
        <v>169</v>
      </c>
      <c r="C14" s="105" t="s">
        <v>171</v>
      </c>
      <c r="D14" s="103">
        <v>600000</v>
      </c>
      <c r="E14" s="103"/>
      <c r="F14" s="103">
        <v>600000</v>
      </c>
    </row>
    <row r="15" s="92" customFormat="1" ht="31.5" customHeight="1" spans="1:6">
      <c r="A15" s="104"/>
      <c r="B15" s="104"/>
      <c r="C15" s="105"/>
      <c r="D15" s="103"/>
      <c r="E15" s="103"/>
      <c r="F15" s="103"/>
    </row>
    <row r="16" s="92" customFormat="1" ht="31.5" customHeight="1" spans="1:6">
      <c r="A16" s="105"/>
      <c r="B16" s="105"/>
      <c r="C16" s="105"/>
      <c r="D16" s="103"/>
      <c r="E16" s="103"/>
      <c r="F16" s="103"/>
    </row>
    <row r="17" s="92" customFormat="1" ht="31.5" customHeight="1" spans="1:6">
      <c r="A17" s="105"/>
      <c r="B17" s="105"/>
      <c r="C17" s="105"/>
      <c r="D17" s="103"/>
      <c r="E17" s="103"/>
      <c r="F17" s="103"/>
    </row>
    <row r="18" s="92" customFormat="1" ht="31.5" customHeight="1" spans="1:6">
      <c r="A18" s="105"/>
      <c r="B18" s="105"/>
      <c r="C18" s="105"/>
      <c r="D18" s="103"/>
      <c r="E18" s="103"/>
      <c r="F18" s="103"/>
    </row>
    <row r="19" s="92" customFormat="1" ht="31.5" customHeight="1" spans="1:6">
      <c r="A19" s="105"/>
      <c r="B19" s="105"/>
      <c r="C19" s="105"/>
      <c r="D19" s="103"/>
      <c r="E19" s="103"/>
      <c r="F19" s="103"/>
    </row>
    <row r="20" s="92" customFormat="1" ht="31.5" customHeight="1" spans="1:6">
      <c r="A20" s="105"/>
      <c r="B20" s="105"/>
      <c r="C20" s="105"/>
      <c r="D20" s="103"/>
      <c r="E20" s="103"/>
      <c r="F20" s="103"/>
    </row>
    <row r="21" s="92" customFormat="1" ht="31.5" customHeight="1" spans="1:6">
      <c r="A21" s="105"/>
      <c r="B21" s="105"/>
      <c r="C21" s="105"/>
      <c r="D21" s="103"/>
      <c r="E21" s="103"/>
      <c r="F21" s="103"/>
    </row>
    <row r="22" s="92" customFormat="1" ht="31.5" customHeight="1" spans="1:6">
      <c r="A22" s="105"/>
      <c r="B22" s="105"/>
      <c r="C22" s="105"/>
      <c r="D22" s="103"/>
      <c r="E22" s="103"/>
      <c r="F22" s="103"/>
    </row>
    <row r="23" s="92" customFormat="1" ht="31.5" customHeight="1" spans="1:6">
      <c r="A23" s="105"/>
      <c r="B23" s="105"/>
      <c r="C23" s="105"/>
      <c r="D23" s="103"/>
      <c r="E23" s="103"/>
      <c r="F23" s="103"/>
    </row>
    <row r="24" customHeight="1" spans="2:4">
      <c r="B24" s="107"/>
      <c r="C24" s="107"/>
      <c r="D24" s="107"/>
    </row>
    <row r="25" customHeight="1" spans="2:3">
      <c r="B25" s="107"/>
      <c r="C25" s="107"/>
    </row>
  </sheetData>
  <mergeCells count="6">
    <mergeCell ref="A1:F1"/>
    <mergeCell ref="A2:C2"/>
    <mergeCell ref="A3:C3"/>
    <mergeCell ref="D3:D4"/>
    <mergeCell ref="E3:E4"/>
    <mergeCell ref="F3:F4"/>
  </mergeCells>
  <pageMargins left="0.865277777777778" right="0.432638888888889" top="1.0625" bottom="0.590277777777778" header="0.313888888888889" footer="0.55"/>
  <pageSetup paperSize="8" orientation="landscape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部门基本情况表</vt:lpstr>
      <vt:lpstr>部门预算收支总表（一）</vt:lpstr>
      <vt:lpstr>部门预算收入总表（二）</vt:lpstr>
      <vt:lpstr>部门预算支出总表（三）</vt:lpstr>
      <vt:lpstr>财政拨款预算收支总表（四）</vt:lpstr>
      <vt:lpstr>纳入财政专户管理的事业收入支出表（五）</vt:lpstr>
      <vt:lpstr>一般公共预算财政拨款支出表（六）</vt:lpstr>
      <vt:lpstr>一般公共预算财政拨款基本支出经济分类表（七）</vt:lpstr>
      <vt:lpstr>一般公共预算财政拨款基本及项目经济分类总表（八）</vt:lpstr>
      <vt:lpstr>政府性基金预算收入表（九）</vt:lpstr>
      <vt:lpstr>政府性基金预算支出表（十）</vt:lpstr>
      <vt:lpstr>三公经费表（十一）</vt:lpstr>
      <vt:lpstr>机关运行经费（十二）</vt:lpstr>
      <vt:lpstr>政府采购预算计划表（十三）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2017-04-07T08:05:00Z</dcterms:created>
  <cp:lastPrinted>2021-03-27T00:32:00Z</cp:lastPrinted>
  <dcterms:modified xsi:type="dcterms:W3CDTF">2023-11-14T01:38:47Z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A68BB6DBCFFD47FEA387CD5C6BA8DBD4</vt:lpwstr>
  </property>
</Properties>
</file>