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tabRatio="740" activeTab="4"/>
  </bookViews>
  <sheets>
    <sheet name="部门基本情况表" sheetId="1" r:id="rId1"/>
    <sheet name="部门预算收支总表（一）" sheetId="2" r:id="rId2"/>
    <sheet name="部门预算收入总表（二）" sheetId="3" r:id="rId3"/>
    <sheet name="部门预算支出总表（三）" sheetId="4" r:id="rId4"/>
    <sheet name="财政拨款预算收支总表（四）" sheetId="5" r:id="rId5"/>
    <sheet name="纳入财政专户管理的事业收入支出表（五）" sheetId="6" r:id="rId6"/>
    <sheet name="一般公共预算财政拨款支出表（六）" sheetId="7" r:id="rId7"/>
    <sheet name="一般公共预算财政拨款基本支出经济分类表（七）" sheetId="8" r:id="rId8"/>
    <sheet name="一般公共预算财政拨款基本及项目经济分类总表（八）" sheetId="9" r:id="rId9"/>
    <sheet name="政府性基金预算收入表（九）" sheetId="10" r:id="rId10"/>
    <sheet name="政府性基金预算支出表（十）" sheetId="11" r:id="rId11"/>
    <sheet name="三公经费表（十一）" sheetId="12" r:id="rId12"/>
    <sheet name="机关运行经费（十二）" sheetId="13" r:id="rId13"/>
    <sheet name="政府采购预算计划表（十三）" sheetId="14" r:id="rId14"/>
  </sheets>
  <definedNames>
    <definedName name="_xlnm.Print_Titles" localSheetId="2">'部门预算收入总表（二）'!$1:4</definedName>
    <definedName name="_xlnm.Print_Titles" localSheetId="3">'部门预算支出总表（三）'!$1:4</definedName>
    <definedName name="_xlnm.Print_Titles" localSheetId="6">'一般公共预算财政拨款支出表（六）'!$1:4</definedName>
    <definedName name="_xlnm.Print_Titles" localSheetId="8">'一般公共预算财政拨款基本及项目经济分类总表（八）'!$1:4</definedName>
    <definedName name="_xlnm.Print_Titles" localSheetId="13">'政府采购预算计划表（十三）'!$1:4</definedName>
  </definedNames>
  <calcPr calcId="144525" concurrentCalc="0"/>
</workbook>
</file>

<file path=xl/comments1.xml><?xml version="1.0" encoding="utf-8"?>
<comments xmlns="http://schemas.openxmlformats.org/spreadsheetml/2006/main">
  <authors>
    <author>Administrator</author>
  </authors>
  <commentList>
    <comment ref="A10" authorId="0">
      <text>
        <r>
          <rPr>
            <sz val="9"/>
            <rFont val="宋体"/>
            <charset val="134"/>
          </rPr>
          <t>Administrator:
行政单位医疗   2101101，           事业单位医疗   2101102</t>
        </r>
      </text>
    </comment>
  </commentList>
</comments>
</file>

<file path=xl/sharedStrings.xml><?xml version="1.0" encoding="utf-8"?>
<sst xmlns="http://schemas.openxmlformats.org/spreadsheetml/2006/main" count="589" uniqueCount="361">
  <si>
    <t>2023年部门基本情况表</t>
  </si>
  <si>
    <t>编报单位：万荣县住房和城乡建设管理局（本级）</t>
  </si>
  <si>
    <t xml:space="preserve">        单位：人、元、辆</t>
  </si>
  <si>
    <t>单位名称</t>
  </si>
  <si>
    <t>单位
性质</t>
  </si>
  <si>
    <t>人数
合计</t>
  </si>
  <si>
    <t>在职人数</t>
  </si>
  <si>
    <t>人员经费</t>
  </si>
  <si>
    <t>离退休人数</t>
  </si>
  <si>
    <t>优抚
对象
人数</t>
  </si>
  <si>
    <t>享受
遗属
补助
人数</t>
  </si>
  <si>
    <t>车辆  编制数</t>
  </si>
  <si>
    <t>备注</t>
  </si>
  <si>
    <t>小计</t>
  </si>
  <si>
    <t>行政</t>
  </si>
  <si>
    <t>事 业</t>
  </si>
  <si>
    <t>离休</t>
  </si>
  <si>
    <t>退休</t>
  </si>
  <si>
    <t>全额</t>
  </si>
  <si>
    <t>差额</t>
  </si>
  <si>
    <t>自收
自支</t>
  </si>
  <si>
    <t>住建局</t>
  </si>
  <si>
    <t>合  计</t>
  </si>
  <si>
    <t>2023年部门预算收支总表</t>
  </si>
  <si>
    <t>单位：元</t>
  </si>
  <si>
    <r>
      <rPr>
        <sz val="9"/>
        <rFont val="宋体"/>
        <charset val="134"/>
      </rPr>
      <t xml:space="preserve">收   </t>
    </r>
    <r>
      <rPr>
        <sz val="9"/>
        <rFont val="宋体"/>
        <charset val="134"/>
      </rPr>
      <t xml:space="preserve">    </t>
    </r>
    <r>
      <rPr>
        <sz val="9"/>
        <rFont val="宋体"/>
        <charset val="134"/>
      </rPr>
      <t xml:space="preserve"> 入</t>
    </r>
  </si>
  <si>
    <r>
      <rPr>
        <sz val="9"/>
        <rFont val="宋体"/>
        <charset val="134"/>
      </rPr>
      <t xml:space="preserve">支   </t>
    </r>
    <r>
      <rPr>
        <sz val="9"/>
        <rFont val="宋体"/>
        <charset val="134"/>
      </rPr>
      <t xml:space="preserve">     </t>
    </r>
    <r>
      <rPr>
        <sz val="9"/>
        <rFont val="宋体"/>
        <charset val="134"/>
      </rPr>
      <t>出</t>
    </r>
  </si>
  <si>
    <t>项    目</t>
  </si>
  <si>
    <t>预算数</t>
  </si>
  <si>
    <t>一、一般公共预算</t>
  </si>
  <si>
    <t>一、一般公共服务支出</t>
  </si>
  <si>
    <t xml:space="preserve">    其中：一般公共预算财政拨款</t>
  </si>
  <si>
    <t>二、外交支出</t>
  </si>
  <si>
    <t xml:space="preserve">          纳入财政专户管理的事业收入</t>
  </si>
  <si>
    <t>三、国防支出</t>
  </si>
  <si>
    <t>二、政府性基金</t>
  </si>
  <si>
    <t>四、公共安全支出</t>
  </si>
  <si>
    <t>三、社会保险基金</t>
  </si>
  <si>
    <t>五、教育支出</t>
  </si>
  <si>
    <t>四、其他收入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</si>
  <si>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</si>
  <si>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</si>
  <si>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</si>
  <si>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</si>
  <si>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</si>
  <si>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</si>
  <si>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</si>
  <si>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</si>
  <si>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</si>
  <si>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</si>
  <si>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</si>
  <si>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</si>
  <si>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</si>
  <si>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十九、自然资源海洋气象等支出</t>
  </si>
  <si>
    <t>二十、住房保障支出</t>
  </si>
  <si>
    <t>二十一、粮油物资储备支出</t>
  </si>
  <si>
    <t>二十二、灾害防治及应急管理支出</t>
  </si>
  <si>
    <t>二十三、预备费</t>
  </si>
  <si>
    <t>二十四、其他支出</t>
  </si>
  <si>
    <t>二十五、转移性支出</t>
  </si>
  <si>
    <t>二十六、债务还本支出</t>
  </si>
  <si>
    <t>二十七、债务付息支出</t>
  </si>
  <si>
    <t>二十八、债务发行费用支出</t>
  </si>
  <si>
    <t>收 入 合 计</t>
  </si>
  <si>
    <t>支 出 合 计</t>
  </si>
  <si>
    <t>2023年部门预算收入总表</t>
  </si>
  <si>
    <r>
      <rPr>
        <sz val="9"/>
        <rFont val="宋体"/>
        <charset val="134"/>
      </rPr>
      <t xml:space="preserve">项 </t>
    </r>
    <r>
      <rPr>
        <sz val="9"/>
        <rFont val="宋体"/>
        <charset val="134"/>
      </rPr>
      <t xml:space="preserve">   </t>
    </r>
    <r>
      <rPr>
        <sz val="9"/>
        <rFont val="宋体"/>
        <charset val="134"/>
      </rPr>
      <t xml:space="preserve">  目</t>
    </r>
  </si>
  <si>
    <t>本年收入合计</t>
  </si>
  <si>
    <t>一般公共预算</t>
  </si>
  <si>
    <t>政府性基金</t>
  </si>
  <si>
    <t>其他       各项收入</t>
  </si>
  <si>
    <t>科目编码</t>
  </si>
  <si>
    <t>科目名称</t>
  </si>
  <si>
    <t>一般公共预算财政拨款</t>
  </si>
  <si>
    <t>纳入专户管理的事业收入</t>
  </si>
  <si>
    <t>2120101</t>
  </si>
  <si>
    <t>行政运行</t>
  </si>
  <si>
    <t>2080505</t>
  </si>
  <si>
    <t>机关事业单位基本养老保险缴费支出</t>
  </si>
  <si>
    <t>2080506</t>
  </si>
  <si>
    <t>机关事业单位职业年金缴费支出</t>
  </si>
  <si>
    <t>2089999</t>
  </si>
  <si>
    <t>其他社会保障和就业支出</t>
  </si>
  <si>
    <t>2101101</t>
  </si>
  <si>
    <t>行政单位医疗</t>
  </si>
  <si>
    <t>2210201</t>
  </si>
  <si>
    <t>住房公积金</t>
  </si>
  <si>
    <t>其他优抚支出</t>
  </si>
  <si>
    <t>2120102</t>
  </si>
  <si>
    <t>一般行政管理事务</t>
  </si>
  <si>
    <t>2110302</t>
  </si>
  <si>
    <t>水体</t>
  </si>
  <si>
    <t>大气</t>
  </si>
  <si>
    <t>2120399</t>
  </si>
  <si>
    <t>其他城乡社区公共设施支出</t>
  </si>
  <si>
    <t>城市基础设施配套费收入</t>
  </si>
  <si>
    <t>2023年部门预算支出总表</t>
  </si>
  <si>
    <r>
      <rPr>
        <sz val="9"/>
        <rFont val="宋体"/>
        <charset val="134"/>
      </rPr>
      <t xml:space="preserve">项 </t>
    </r>
    <r>
      <rPr>
        <sz val="9"/>
        <rFont val="宋体"/>
        <charset val="134"/>
      </rPr>
      <t xml:space="preserve">     </t>
    </r>
    <r>
      <rPr>
        <sz val="9"/>
        <rFont val="宋体"/>
        <charset val="134"/>
      </rPr>
      <t xml:space="preserve">  目</t>
    </r>
  </si>
  <si>
    <t>本年支出合计</t>
  </si>
  <si>
    <t>基本支出</t>
  </si>
  <si>
    <t>项目支出</t>
  </si>
  <si>
    <t>项  目 名 称</t>
  </si>
  <si>
    <t>城市公共设施</t>
  </si>
  <si>
    <t>城市建设</t>
  </si>
  <si>
    <t>2023年财政拨款预算收支总表</t>
  </si>
  <si>
    <r>
      <rPr>
        <sz val="9"/>
        <rFont val="宋体"/>
        <charset val="134"/>
      </rPr>
      <t xml:space="preserve">收   </t>
    </r>
    <r>
      <rPr>
        <sz val="9"/>
        <rFont val="宋体"/>
        <charset val="134"/>
      </rPr>
      <t xml:space="preserve">  </t>
    </r>
    <r>
      <rPr>
        <sz val="9"/>
        <rFont val="宋体"/>
        <charset val="134"/>
      </rPr>
      <t xml:space="preserve"> 入</t>
    </r>
  </si>
  <si>
    <t>支       出</t>
  </si>
  <si>
    <r>
      <rPr>
        <sz val="9"/>
        <rFont val="宋体"/>
        <charset val="134"/>
      </rPr>
      <t xml:space="preserve">项   </t>
    </r>
    <r>
      <rPr>
        <sz val="9"/>
        <rFont val="宋体"/>
        <charset val="134"/>
      </rPr>
      <t xml:space="preserve"> 目</t>
    </r>
  </si>
  <si>
    <t>金 额</t>
  </si>
  <si>
    <r>
      <rPr>
        <sz val="9"/>
        <rFont val="宋体"/>
        <charset val="134"/>
      </rPr>
      <t xml:space="preserve">项 </t>
    </r>
    <r>
      <rPr>
        <sz val="9"/>
        <rFont val="宋体"/>
        <charset val="134"/>
      </rPr>
      <t xml:space="preserve">    </t>
    </r>
    <r>
      <rPr>
        <sz val="9"/>
        <rFont val="宋体"/>
        <charset val="134"/>
      </rPr>
      <t>目</t>
    </r>
  </si>
  <si>
    <t>金  额</t>
  </si>
  <si>
    <t>小 计</t>
  </si>
  <si>
    <t>政府性     基金预算</t>
  </si>
  <si>
    <t xml:space="preserve">    纳入财政专户管理的事业收入</t>
  </si>
  <si>
    <t>2023年纳入财政专户管理的事业收入支出表</t>
  </si>
  <si>
    <r>
      <rPr>
        <sz val="9"/>
        <rFont val="宋体"/>
        <charset val="134"/>
      </rPr>
      <t xml:space="preserve">项  </t>
    </r>
    <r>
      <rPr>
        <sz val="9"/>
        <rFont val="宋体"/>
        <charset val="134"/>
      </rPr>
      <t xml:space="preserve">       </t>
    </r>
    <r>
      <rPr>
        <sz val="9"/>
        <rFont val="宋体"/>
        <charset val="134"/>
      </rPr>
      <t xml:space="preserve">  目</t>
    </r>
  </si>
  <si>
    <r>
      <rPr>
        <sz val="9"/>
        <rFont val="宋体"/>
        <charset val="134"/>
      </rPr>
      <t>项 目</t>
    </r>
    <r>
      <rPr>
        <sz val="9"/>
        <rFont val="宋体"/>
        <charset val="134"/>
      </rPr>
      <t xml:space="preserve"> </t>
    </r>
    <r>
      <rPr>
        <sz val="9"/>
        <rFont val="宋体"/>
        <charset val="134"/>
      </rPr>
      <t>名</t>
    </r>
    <r>
      <rPr>
        <sz val="9"/>
        <rFont val="宋体"/>
        <charset val="134"/>
      </rPr>
      <t xml:space="preserve"> </t>
    </r>
    <r>
      <rPr>
        <sz val="9"/>
        <rFont val="宋体"/>
        <charset val="134"/>
      </rPr>
      <t>称</t>
    </r>
  </si>
  <si>
    <t>2023年一般公共预算财政拨款支出表</t>
  </si>
  <si>
    <r>
      <rPr>
        <sz val="9"/>
        <rFont val="宋体"/>
        <charset val="134"/>
      </rPr>
      <t xml:space="preserve">项  </t>
    </r>
    <r>
      <rPr>
        <sz val="9"/>
        <rFont val="宋体"/>
        <charset val="134"/>
      </rPr>
      <t xml:space="preserve">    </t>
    </r>
    <r>
      <rPr>
        <sz val="9"/>
        <rFont val="宋体"/>
        <charset val="134"/>
      </rPr>
      <t xml:space="preserve">  </t>
    </r>
    <r>
      <rPr>
        <sz val="9"/>
        <rFont val="宋体"/>
        <charset val="134"/>
      </rPr>
      <t>目</t>
    </r>
  </si>
  <si>
    <r>
      <rPr>
        <sz val="9"/>
        <rFont val="宋体"/>
        <charset val="134"/>
      </rPr>
      <t xml:space="preserve">合 </t>
    </r>
    <r>
      <rPr>
        <sz val="9"/>
        <rFont val="宋体"/>
        <charset val="134"/>
      </rPr>
      <t xml:space="preserve"> </t>
    </r>
    <r>
      <rPr>
        <sz val="9"/>
        <rFont val="宋体"/>
        <charset val="134"/>
      </rPr>
      <t>计</t>
    </r>
  </si>
  <si>
    <t>2023年一般公共预算财政拨款基本支出经济分类表</t>
  </si>
  <si>
    <t>经济科目名称</t>
  </si>
  <si>
    <t>预 算 数</t>
  </si>
  <si>
    <t>工资福利支出</t>
  </si>
  <si>
    <t>商品和服务支出</t>
  </si>
  <si>
    <r>
      <rPr>
        <sz val="9"/>
        <rFont val="宋体"/>
        <charset val="134"/>
      </rPr>
      <t xml:space="preserve"> </t>
    </r>
    <r>
      <rPr>
        <sz val="9"/>
        <rFont val="宋体"/>
        <charset val="134"/>
      </rPr>
      <t xml:space="preserve">   </t>
    </r>
    <r>
      <rPr>
        <sz val="9"/>
        <rFont val="宋体"/>
        <charset val="134"/>
      </rPr>
      <t xml:space="preserve"> 基本工资</t>
    </r>
  </si>
  <si>
    <t>（一）人员经费</t>
  </si>
  <si>
    <r>
      <rPr>
        <sz val="9"/>
        <rFont val="宋体"/>
        <charset val="134"/>
      </rPr>
      <t xml:space="preserve"> </t>
    </r>
    <r>
      <rPr>
        <sz val="9"/>
        <rFont val="宋体"/>
        <charset val="134"/>
      </rPr>
      <t xml:space="preserve">   </t>
    </r>
    <r>
      <rPr>
        <sz val="9"/>
        <rFont val="宋体"/>
        <charset val="134"/>
      </rPr>
      <t xml:space="preserve"> 津贴补贴</t>
    </r>
  </si>
  <si>
    <r>
      <rPr>
        <sz val="9"/>
        <rFont val="宋体"/>
        <charset val="134"/>
      </rPr>
      <t xml:space="preserve">  </t>
    </r>
    <r>
      <rPr>
        <sz val="9"/>
        <rFont val="宋体"/>
        <charset val="134"/>
      </rPr>
      <t xml:space="preserve">    </t>
    </r>
    <r>
      <rPr>
        <sz val="9"/>
        <rFont val="宋体"/>
        <charset val="134"/>
      </rPr>
      <t>办公费</t>
    </r>
  </si>
  <si>
    <t xml:space="preserve">     绩效工资</t>
  </si>
  <si>
    <r>
      <rPr>
        <sz val="9"/>
        <rFont val="宋体"/>
        <charset val="134"/>
      </rPr>
      <t xml:space="preserve">  </t>
    </r>
    <r>
      <rPr>
        <sz val="9"/>
        <rFont val="宋体"/>
        <charset val="134"/>
      </rPr>
      <t xml:space="preserve">    </t>
    </r>
    <r>
      <rPr>
        <sz val="9"/>
        <rFont val="宋体"/>
        <charset val="134"/>
      </rPr>
      <t>印刷费</t>
    </r>
  </si>
  <si>
    <t xml:space="preserve">     奖金</t>
  </si>
  <si>
    <r>
      <rPr>
        <sz val="9"/>
        <rFont val="宋体"/>
        <charset val="134"/>
      </rPr>
      <t xml:space="preserve">      </t>
    </r>
    <r>
      <rPr>
        <sz val="9"/>
        <rFont val="宋体"/>
        <charset val="134"/>
      </rPr>
      <t>手续费</t>
    </r>
  </si>
  <si>
    <t xml:space="preserve">     机关事业单位基本养老保险缴费</t>
  </si>
  <si>
    <r>
      <rPr>
        <sz val="9"/>
        <rFont val="宋体"/>
        <charset val="134"/>
      </rPr>
      <t xml:space="preserve">      </t>
    </r>
    <r>
      <rPr>
        <sz val="9"/>
        <rFont val="宋体"/>
        <charset val="134"/>
      </rPr>
      <t>差旅费</t>
    </r>
  </si>
  <si>
    <t xml:space="preserve">     职工基本医疗保险缴费</t>
  </si>
  <si>
    <r>
      <rPr>
        <sz val="9"/>
        <rFont val="宋体"/>
        <charset val="134"/>
      </rPr>
      <t xml:space="preserve">      </t>
    </r>
    <r>
      <rPr>
        <sz val="9"/>
        <rFont val="宋体"/>
        <charset val="134"/>
      </rPr>
      <t>维修（护）费</t>
    </r>
  </si>
  <si>
    <t xml:space="preserve">     职业年金缴费</t>
  </si>
  <si>
    <r>
      <rPr>
        <sz val="9"/>
        <rFont val="宋体"/>
        <charset val="134"/>
      </rPr>
      <t xml:space="preserve">      </t>
    </r>
    <r>
      <rPr>
        <sz val="9"/>
        <rFont val="宋体"/>
        <charset val="134"/>
      </rPr>
      <t>租赁费</t>
    </r>
  </si>
  <si>
    <t xml:space="preserve">     其他社会保障缴费</t>
  </si>
  <si>
    <r>
      <rPr>
        <sz val="9"/>
        <rFont val="宋体"/>
        <charset val="134"/>
      </rPr>
      <t xml:space="preserve">      </t>
    </r>
    <r>
      <rPr>
        <sz val="9"/>
        <rFont val="宋体"/>
        <charset val="134"/>
      </rPr>
      <t>会议费</t>
    </r>
  </si>
  <si>
    <r>
      <rPr>
        <sz val="9"/>
        <rFont val="宋体"/>
        <charset val="134"/>
      </rPr>
      <t xml:space="preserve"> </t>
    </r>
    <r>
      <rPr>
        <sz val="9"/>
        <rFont val="宋体"/>
        <charset val="134"/>
      </rPr>
      <t xml:space="preserve">    </t>
    </r>
    <r>
      <rPr>
        <sz val="9"/>
        <rFont val="宋体"/>
        <charset val="134"/>
      </rPr>
      <t>住房公积金</t>
    </r>
  </si>
  <si>
    <t xml:space="preserve">      培训费</t>
  </si>
  <si>
    <r>
      <rPr>
        <sz val="9"/>
        <rFont val="宋体"/>
        <charset val="134"/>
      </rPr>
      <t xml:space="preserve"> </t>
    </r>
    <r>
      <rPr>
        <sz val="9"/>
        <rFont val="宋体"/>
        <charset val="134"/>
      </rPr>
      <t xml:space="preserve">    其他工资福利支出</t>
    </r>
  </si>
  <si>
    <r>
      <rPr>
        <sz val="9"/>
        <rFont val="宋体"/>
        <charset val="134"/>
      </rPr>
      <t xml:space="preserve">      </t>
    </r>
    <r>
      <rPr>
        <sz val="9"/>
        <rFont val="宋体"/>
        <charset val="134"/>
      </rPr>
      <t>公务接待费</t>
    </r>
  </si>
  <si>
    <t>对个人和家庭的补助</t>
  </si>
  <si>
    <t xml:space="preserve">      专用材料费</t>
  </si>
  <si>
    <t xml:space="preserve">     离休费</t>
  </si>
  <si>
    <t xml:space="preserve">      专用燃料费</t>
  </si>
  <si>
    <t xml:space="preserve">     退休费</t>
  </si>
  <si>
    <t xml:space="preserve">      劳务费</t>
  </si>
  <si>
    <t xml:space="preserve">     抚恤金</t>
  </si>
  <si>
    <t xml:space="preserve">      委托业务费</t>
  </si>
  <si>
    <r>
      <rPr>
        <sz val="9"/>
        <rFont val="宋体"/>
        <charset val="134"/>
      </rPr>
      <t xml:space="preserve">  </t>
    </r>
    <r>
      <rPr>
        <sz val="9"/>
        <rFont val="宋体"/>
        <charset val="134"/>
      </rPr>
      <t xml:space="preserve">   </t>
    </r>
    <r>
      <rPr>
        <sz val="9"/>
        <rFont val="宋体"/>
        <charset val="134"/>
      </rPr>
      <t>生活补助</t>
    </r>
  </si>
  <si>
    <t xml:space="preserve">      物业管理费</t>
  </si>
  <si>
    <t xml:space="preserve">     其他对个人和家庭的补助</t>
  </si>
  <si>
    <t xml:space="preserve">      其他交通费用</t>
  </si>
  <si>
    <t>资本性支出</t>
  </si>
  <si>
    <t xml:space="preserve">      其他商品和服务支出</t>
  </si>
  <si>
    <t xml:space="preserve">     办公设备购置</t>
  </si>
  <si>
    <t>（二）提取安排经费</t>
  </si>
  <si>
    <t xml:space="preserve">     专用设备购置</t>
  </si>
  <si>
    <r>
      <rPr>
        <sz val="9"/>
        <rFont val="宋体"/>
        <charset val="134"/>
      </rPr>
      <t xml:space="preserve">  </t>
    </r>
    <r>
      <rPr>
        <sz val="9"/>
        <rFont val="宋体"/>
        <charset val="134"/>
      </rPr>
      <t xml:space="preserve">    </t>
    </r>
    <r>
      <rPr>
        <sz val="9"/>
        <rFont val="宋体"/>
        <charset val="134"/>
      </rPr>
      <t>工会经费</t>
    </r>
  </si>
  <si>
    <t xml:space="preserve">     信息网络及软件购置更新</t>
  </si>
  <si>
    <r>
      <rPr>
        <sz val="9"/>
        <rFont val="宋体"/>
        <charset val="134"/>
      </rPr>
      <t xml:space="preserve">      </t>
    </r>
    <r>
      <rPr>
        <sz val="9"/>
        <rFont val="宋体"/>
        <charset val="134"/>
      </rPr>
      <t>福利费</t>
    </r>
  </si>
  <si>
    <t>（三）保运转费用</t>
  </si>
  <si>
    <r>
      <rPr>
        <sz val="9"/>
        <rFont val="宋体"/>
        <charset val="134"/>
      </rPr>
      <t xml:space="preserve"> </t>
    </r>
    <r>
      <rPr>
        <sz val="9"/>
        <rFont val="宋体"/>
        <charset val="134"/>
      </rPr>
      <t xml:space="preserve">    </t>
    </r>
    <r>
      <rPr>
        <sz val="9"/>
        <rFont val="宋体"/>
        <charset val="134"/>
      </rPr>
      <t xml:space="preserve"> 水费</t>
    </r>
  </si>
  <si>
    <r>
      <rPr>
        <sz val="9"/>
        <rFont val="宋体"/>
        <charset val="134"/>
      </rPr>
      <t xml:space="preserve"> </t>
    </r>
    <r>
      <rPr>
        <sz val="9"/>
        <rFont val="宋体"/>
        <charset val="134"/>
      </rPr>
      <t xml:space="preserve">    </t>
    </r>
    <r>
      <rPr>
        <sz val="9"/>
        <rFont val="宋体"/>
        <charset val="134"/>
      </rPr>
      <t xml:space="preserve"> 电费</t>
    </r>
  </si>
  <si>
    <r>
      <rPr>
        <sz val="9"/>
        <rFont val="宋体"/>
        <charset val="134"/>
      </rPr>
      <t xml:space="preserve">  </t>
    </r>
    <r>
      <rPr>
        <sz val="9"/>
        <rFont val="宋体"/>
        <charset val="134"/>
      </rPr>
      <t xml:space="preserve">    </t>
    </r>
    <r>
      <rPr>
        <sz val="9"/>
        <rFont val="宋体"/>
        <charset val="134"/>
      </rPr>
      <t>邮电费</t>
    </r>
  </si>
  <si>
    <r>
      <rPr>
        <sz val="9"/>
        <rFont val="宋体"/>
        <charset val="134"/>
      </rPr>
      <t xml:space="preserve">  </t>
    </r>
    <r>
      <rPr>
        <sz val="9"/>
        <rFont val="宋体"/>
        <charset val="134"/>
      </rPr>
      <t xml:space="preserve">    </t>
    </r>
    <r>
      <rPr>
        <sz val="9"/>
        <rFont val="宋体"/>
        <charset val="134"/>
      </rPr>
      <t>取暖费</t>
    </r>
  </si>
  <si>
    <r>
      <rPr>
        <sz val="9"/>
        <rFont val="宋体"/>
        <charset val="134"/>
      </rPr>
      <t xml:space="preserve">  </t>
    </r>
    <r>
      <rPr>
        <sz val="9"/>
        <rFont val="宋体"/>
        <charset val="134"/>
      </rPr>
      <t xml:space="preserve">    </t>
    </r>
    <r>
      <rPr>
        <sz val="9"/>
        <rFont val="宋体"/>
        <charset val="134"/>
      </rPr>
      <t>公务用车运行维护费</t>
    </r>
  </si>
  <si>
    <t>2023年一般公共预算财政拨款基本支出、项目支出部门预算及政府预算经济分类总表</t>
  </si>
  <si>
    <t>政府预算经济分类合计</t>
  </si>
  <si>
    <t>机关工资福利支出小计</t>
  </si>
  <si>
    <t>工资奖金津补贴</t>
  </si>
  <si>
    <t>社会保障缴费</t>
  </si>
  <si>
    <t>其他工资福利支出</t>
  </si>
  <si>
    <t>机关商品和服务支出小计</t>
  </si>
  <si>
    <t>办公经费</t>
  </si>
  <si>
    <t>会议费</t>
  </si>
  <si>
    <t>培训费</t>
  </si>
  <si>
    <t>专用材料购置费</t>
  </si>
  <si>
    <t>委托业务费</t>
  </si>
  <si>
    <t>公务接待费</t>
  </si>
  <si>
    <t>公务用车运行维护费</t>
  </si>
  <si>
    <t>维修（护）费</t>
  </si>
  <si>
    <t>其他商品和服务支出</t>
  </si>
  <si>
    <t>对个人和家庭的补助小计</t>
  </si>
  <si>
    <t>社会福利和救助</t>
  </si>
  <si>
    <t>助学金</t>
  </si>
  <si>
    <t>个人农业生产补贴</t>
  </si>
  <si>
    <t>离退休费</t>
  </si>
  <si>
    <t>其他对个人和家庭的补助</t>
  </si>
  <si>
    <t>机关资本性支出小计</t>
  </si>
  <si>
    <t>房屋建筑物购建</t>
  </si>
  <si>
    <t>基础设施建设</t>
  </si>
  <si>
    <t>土地征迁补偿和安置支出</t>
  </si>
  <si>
    <t>设备购置</t>
  </si>
  <si>
    <t>大型修缮</t>
  </si>
  <si>
    <t>其他资本性支出</t>
  </si>
  <si>
    <t>对企业补助</t>
  </si>
  <si>
    <t>对社会保障基金补助</t>
  </si>
  <si>
    <t>项目名称</t>
  </si>
  <si>
    <t>部门预算经济分类合计</t>
  </si>
  <si>
    <r>
      <rPr>
        <sz val="9"/>
        <rFont val="宋体"/>
        <charset val="134"/>
      </rPr>
      <t xml:space="preserve">工资福利支出 </t>
    </r>
    <r>
      <rPr>
        <sz val="9"/>
        <rFont val="宋体"/>
        <charset val="134"/>
      </rPr>
      <t xml:space="preserve">   </t>
    </r>
    <r>
      <rPr>
        <sz val="9"/>
        <rFont val="宋体"/>
        <charset val="134"/>
      </rPr>
      <t>小计</t>
    </r>
  </si>
  <si>
    <t>基本工资</t>
  </si>
  <si>
    <t>津贴补贴</t>
  </si>
  <si>
    <t>绩效工资</t>
  </si>
  <si>
    <t>奖金</t>
  </si>
  <si>
    <t>机关事业单位基本养老保险缴费</t>
  </si>
  <si>
    <t>职业年金缴费</t>
  </si>
  <si>
    <t>职工基本医疗保险缴费</t>
  </si>
  <si>
    <t>其他社会保障缴费</t>
  </si>
  <si>
    <t>商品和服务支出小计</t>
  </si>
  <si>
    <t>办公费</t>
  </si>
  <si>
    <t>印刷费</t>
  </si>
  <si>
    <t>手续费</t>
  </si>
  <si>
    <t>水费</t>
  </si>
  <si>
    <t>电费</t>
  </si>
  <si>
    <t>邮电费</t>
  </si>
  <si>
    <t>取暖费</t>
  </si>
  <si>
    <t>差旅费</t>
  </si>
  <si>
    <t>租赁费</t>
  </si>
  <si>
    <t>物业管理费</t>
  </si>
  <si>
    <t>工会经费</t>
  </si>
  <si>
    <t>福利费</t>
  </si>
  <si>
    <t>其他交通费用</t>
  </si>
  <si>
    <t>专用材料费</t>
  </si>
  <si>
    <t>被装购置费</t>
  </si>
  <si>
    <t>专用燃料费</t>
  </si>
  <si>
    <t>劳务费</t>
  </si>
  <si>
    <t>生活补助</t>
  </si>
  <si>
    <t>代缴社会保险费</t>
  </si>
  <si>
    <t>抚恤金</t>
  </si>
  <si>
    <t>离休费</t>
  </si>
  <si>
    <t>退休费</t>
  </si>
  <si>
    <t>资本性支出     小计</t>
  </si>
  <si>
    <t>土地补偿</t>
  </si>
  <si>
    <t>安置补助</t>
  </si>
  <si>
    <t>地上附着物和青苗补偿</t>
  </si>
  <si>
    <t>拆迁补偿</t>
  </si>
  <si>
    <t>办公设备购置</t>
  </si>
  <si>
    <t>专用设备购置</t>
  </si>
  <si>
    <t>信息网络及软件购置更新</t>
  </si>
  <si>
    <t>物资储备</t>
  </si>
  <si>
    <t>其他交通工具购置</t>
  </si>
  <si>
    <t>费用补贴</t>
  </si>
  <si>
    <t>利息补贴</t>
  </si>
  <si>
    <t>机关事业单位基本养老       保险缴费</t>
  </si>
  <si>
    <r>
      <rPr>
        <sz val="9"/>
        <rFont val="宋体"/>
        <charset val="134"/>
      </rPr>
      <t>2</t>
    </r>
    <r>
      <rPr>
        <sz val="9"/>
        <rFont val="宋体"/>
        <charset val="134"/>
      </rPr>
      <t>080506</t>
    </r>
  </si>
  <si>
    <t>失业、工伤保险缴费</t>
  </si>
  <si>
    <t>遗属人员补助金</t>
  </si>
  <si>
    <t>住建管理事务</t>
  </si>
  <si>
    <t>单位人员缴纳保险项目</t>
  </si>
  <si>
    <t>公园广场等管护人员费用</t>
  </si>
  <si>
    <t>房产管理事务</t>
  </si>
  <si>
    <t>军转干部住房补贴</t>
  </si>
  <si>
    <t>城北公园及北环路租地款</t>
  </si>
  <si>
    <t>路灯电费</t>
  </si>
  <si>
    <t>代扣各项工程水土保持费</t>
  </si>
  <si>
    <t>农村生活垃圾中转站运行费用</t>
  </si>
  <si>
    <t>汇源污水处理站委托运行项目</t>
  </si>
  <si>
    <t>荣河汉薛污水处理厂委托运行项目</t>
  </si>
  <si>
    <t>裴庄通化污水处理站委托运行项目</t>
  </si>
  <si>
    <t>环卫精细化作业购买服务项目</t>
  </si>
  <si>
    <t>荣碧污水处理厂运行费用</t>
  </si>
  <si>
    <t>餐厨垃圾车运行费用</t>
  </si>
  <si>
    <t>雾炮车运行费用</t>
  </si>
  <si>
    <t>飞云路（南环街—北环街）雨污分流综合改造工程设计费</t>
  </si>
  <si>
    <t>后土街（西内环—宝鼎路）雨污分流综合改造工程设计费</t>
  </si>
  <si>
    <t>水毁塌陷维修项目</t>
  </si>
  <si>
    <t>南沟大桥抢修工程</t>
  </si>
  <si>
    <t>后土街(原蔬菜市场)停车场及公厕资金</t>
  </si>
  <si>
    <t>东高速口亮化工程</t>
  </si>
  <si>
    <t>人民公园亮化、照明设施提升改造工程</t>
  </si>
  <si>
    <t>人民公园公共卫生间拆除并新建工程</t>
  </si>
  <si>
    <t>人民公园健身、游乐设施提升改造工程</t>
  </si>
  <si>
    <t>汇源农副产品工业园污水处理站一期工程</t>
  </si>
  <si>
    <t>后土大道与宝鼎路十字口西北角尉氏口腔房屋拆除款及周边环境费用</t>
  </si>
  <si>
    <t>文苑小区南端巷道土墙抢修款</t>
  </si>
  <si>
    <t>北环路污水截留工程款</t>
  </si>
  <si>
    <t>王勃街（汾阴路-恒磁北路）         道路工程</t>
  </si>
  <si>
    <t>华康北路（汇源街-北环路）         道路工程</t>
  </si>
  <si>
    <t>新建南路、汇源街2座停车场工程</t>
  </si>
  <si>
    <t>城市防洪末端渠系改造工程</t>
  </si>
  <si>
    <t>宝鼎路(北环路-后土大道)        机非隔离带绿化提升改造工程</t>
  </si>
  <si>
    <t>城东片区老旧街区改造工程</t>
  </si>
  <si>
    <t>城镇生活污水再生利用项目        一期工程</t>
  </si>
  <si>
    <t>农业开发区北外环西段               (西环路-经一路)绿化工程</t>
  </si>
  <si>
    <t>农业开发区西环路               (北环街--北外环西段)绿化工程</t>
  </si>
  <si>
    <t>汾阴路东侧(后土大道-孤峰街)道路绿化工程</t>
  </si>
  <si>
    <t>孤峰街(新建南路-恒磁路)         机非隔离带绿化提升改造工程</t>
  </si>
  <si>
    <t>西环路桥梁检测费用</t>
  </si>
  <si>
    <t>宝鼎路提升改造工程迁改赔偿款</t>
  </si>
  <si>
    <t>宝鼎路道路提升改造工程</t>
  </si>
  <si>
    <t>东城区（恒磁路）排水工程</t>
  </si>
  <si>
    <t>恒磁南路（南内环街-南外环街）拓宽改造工程</t>
  </si>
  <si>
    <t>冬季清洁取暖煤改气改造         县级配套</t>
  </si>
  <si>
    <t>2023年政府性基金预算收入表</t>
  </si>
  <si>
    <r>
      <rPr>
        <sz val="9"/>
        <rFont val="宋体"/>
        <charset val="134"/>
      </rPr>
      <t xml:space="preserve">项  </t>
    </r>
    <r>
      <rPr>
        <sz val="9"/>
        <rFont val="宋体"/>
        <charset val="134"/>
      </rPr>
      <t xml:space="preserve">     </t>
    </r>
    <r>
      <rPr>
        <sz val="9"/>
        <rFont val="宋体"/>
        <charset val="134"/>
      </rPr>
      <t xml:space="preserve">   </t>
    </r>
    <r>
      <rPr>
        <sz val="9"/>
        <rFont val="宋体"/>
        <charset val="134"/>
      </rPr>
      <t>目</t>
    </r>
  </si>
  <si>
    <t>备  注</t>
  </si>
  <si>
    <t>收入科目编码</t>
  </si>
  <si>
    <r>
      <rPr>
        <sz val="9"/>
        <rFont val="宋体"/>
        <charset val="134"/>
      </rPr>
      <t>科 目</t>
    </r>
    <r>
      <rPr>
        <sz val="9"/>
        <rFont val="宋体"/>
        <charset val="134"/>
      </rPr>
      <t xml:space="preserve"> </t>
    </r>
    <r>
      <rPr>
        <sz val="9"/>
        <rFont val="宋体"/>
        <charset val="134"/>
      </rPr>
      <t>名</t>
    </r>
    <r>
      <rPr>
        <sz val="9"/>
        <rFont val="宋体"/>
        <charset val="134"/>
      </rPr>
      <t xml:space="preserve"> </t>
    </r>
    <r>
      <rPr>
        <sz val="9"/>
        <rFont val="宋体"/>
        <charset val="134"/>
      </rPr>
      <t>称</t>
    </r>
  </si>
  <si>
    <t>合   计</t>
  </si>
  <si>
    <t>2023年政府性基金预算支出表</t>
  </si>
  <si>
    <r>
      <rPr>
        <sz val="9"/>
        <rFont val="宋体"/>
        <charset val="134"/>
      </rPr>
      <t xml:space="preserve">项         </t>
    </r>
    <r>
      <rPr>
        <sz val="9"/>
        <rFont val="宋体"/>
        <charset val="134"/>
      </rPr>
      <t xml:space="preserve">  </t>
    </r>
    <r>
      <rPr>
        <sz val="9"/>
        <rFont val="宋体"/>
        <charset val="134"/>
      </rPr>
      <t>目</t>
    </r>
  </si>
  <si>
    <t>2023年“三公”经费部门预算情况表</t>
  </si>
  <si>
    <r>
      <rPr>
        <sz val="9"/>
        <rFont val="宋体"/>
        <charset val="134"/>
      </rPr>
      <t xml:space="preserve">项 </t>
    </r>
    <r>
      <rPr>
        <sz val="9"/>
        <rFont val="宋体"/>
        <charset val="134"/>
      </rPr>
      <t xml:space="preserve">     </t>
    </r>
    <r>
      <rPr>
        <sz val="9"/>
        <rFont val="宋体"/>
        <charset val="134"/>
      </rPr>
      <t xml:space="preserve">  </t>
    </r>
    <r>
      <rPr>
        <sz val="9"/>
        <rFont val="宋体"/>
        <charset val="134"/>
      </rPr>
      <t>目</t>
    </r>
  </si>
  <si>
    <t>“三公”经费部门预算数</t>
  </si>
  <si>
    <r>
      <rPr>
        <sz val="9"/>
        <rFont val="宋体"/>
        <charset val="134"/>
      </rPr>
      <t xml:space="preserve">备 </t>
    </r>
    <r>
      <rPr>
        <sz val="9"/>
        <rFont val="宋体"/>
        <charset val="134"/>
      </rPr>
      <t xml:space="preserve"> </t>
    </r>
    <r>
      <rPr>
        <sz val="9"/>
        <rFont val="宋体"/>
        <charset val="134"/>
      </rPr>
      <t>注</t>
    </r>
  </si>
  <si>
    <t>总合计</t>
  </si>
  <si>
    <t>其中：财政拨款</t>
  </si>
  <si>
    <t>小  计</t>
  </si>
  <si>
    <r>
      <rPr>
        <sz val="9"/>
        <rFont val="宋体"/>
        <charset val="134"/>
      </rPr>
      <t xml:space="preserve">合 </t>
    </r>
    <r>
      <rPr>
        <sz val="9"/>
        <rFont val="宋体"/>
        <charset val="134"/>
      </rPr>
      <t xml:space="preserve">  </t>
    </r>
    <r>
      <rPr>
        <sz val="9"/>
        <rFont val="宋体"/>
        <charset val="134"/>
      </rPr>
      <t>计</t>
    </r>
  </si>
  <si>
    <t>因公出国（境）费</t>
  </si>
  <si>
    <t>公用用车购置及运行费</t>
  </si>
  <si>
    <t xml:space="preserve">  其中：公务用车购置费</t>
  </si>
  <si>
    <t xml:space="preserve">        公务用车运行维护费</t>
  </si>
  <si>
    <t xml:space="preserve">
情况说明：我单位车辆编制1辆，实际保有量1辆，主要用人防调查、检查等各项业务工作。当年三公经费与上年持平。</t>
  </si>
  <si>
    <t xml:space="preserve">   情况说明：要将本部门“三公”经费支出中的公务接待费具体安排情况、接待批次、人次使用文字简要表述。公务用车购置及运行费要将本单位公务用车保有量、用于安排什么工作等文字简要表述。</t>
  </si>
  <si>
    <t>2023年机关运行经费预算财政拨款情况统计表</t>
  </si>
  <si>
    <t>单 位 名 称</t>
  </si>
  <si>
    <t>万荣县住房和城乡建设管理局</t>
  </si>
  <si>
    <t>其中：公务员交通补贴 45000 元</t>
  </si>
  <si>
    <t xml:space="preserve"> 2023年政府采购预算计划表</t>
  </si>
  <si>
    <t>单位：万元</t>
  </si>
  <si>
    <t>序号</t>
  </si>
  <si>
    <t>采购项目名称</t>
  </si>
  <si>
    <t>所属政府采      购目录编码</t>
  </si>
  <si>
    <t>计量  单位</t>
  </si>
  <si>
    <t>采购  数量</t>
  </si>
  <si>
    <t>规格要求</t>
  </si>
  <si>
    <r>
      <rPr>
        <sz val="9"/>
        <rFont val="宋体"/>
        <charset val="134"/>
      </rPr>
      <t xml:space="preserve">资 </t>
    </r>
    <r>
      <rPr>
        <sz val="9"/>
        <rFont val="宋体"/>
        <charset val="134"/>
      </rPr>
      <t xml:space="preserve"> </t>
    </r>
    <r>
      <rPr>
        <sz val="9"/>
        <rFont val="宋体"/>
        <charset val="134"/>
      </rPr>
      <t>金</t>
    </r>
    <r>
      <rPr>
        <sz val="9"/>
        <rFont val="宋体"/>
        <charset val="134"/>
      </rPr>
      <t xml:space="preserve">  </t>
    </r>
    <r>
      <rPr>
        <sz val="9"/>
        <rFont val="宋体"/>
        <charset val="134"/>
      </rPr>
      <t>来</t>
    </r>
    <r>
      <rPr>
        <sz val="9"/>
        <rFont val="宋体"/>
        <charset val="134"/>
      </rPr>
      <t xml:space="preserve">  </t>
    </r>
    <r>
      <rPr>
        <sz val="9"/>
        <rFont val="宋体"/>
        <charset val="134"/>
      </rPr>
      <t>源</t>
    </r>
  </si>
  <si>
    <t>合 计</t>
  </si>
  <si>
    <t>一般公共   预算资金</t>
  </si>
  <si>
    <t>转移支付   资金</t>
  </si>
  <si>
    <t>事业收入</t>
  </si>
  <si>
    <t>其他收入</t>
  </si>
  <si>
    <t>自筹资金</t>
  </si>
  <si>
    <t>车辆保险</t>
  </si>
  <si>
    <t>C15040201</t>
  </si>
  <si>
    <t>份</t>
  </si>
  <si>
    <t>全险险</t>
  </si>
  <si>
    <t>车辆加油服务</t>
  </si>
  <si>
    <t>C050302</t>
  </si>
  <si>
    <t>项</t>
  </si>
  <si>
    <t>92、95号</t>
  </si>
  <si>
    <t>车辆维修服务</t>
  </si>
  <si>
    <t>C050301</t>
  </si>
  <si>
    <t>保养、维修</t>
  </si>
  <si>
    <t>复印纸</t>
  </si>
  <si>
    <t>A090101</t>
  </si>
  <si>
    <t>箱</t>
  </si>
  <si>
    <t>A4纸</t>
  </si>
  <si>
    <t>城市道路工程施工</t>
  </si>
  <si>
    <t>B0205</t>
  </si>
  <si>
    <t>城市道路、绿化施工</t>
  </si>
  <si>
    <t>建筑幕墙工程</t>
  </si>
  <si>
    <t>B0501</t>
  </si>
  <si>
    <t>老旧城区改造</t>
  </si>
  <si>
    <r>
      <rPr>
        <sz val="9"/>
        <rFont val="宋体"/>
        <charset val="134"/>
      </rPr>
      <t xml:space="preserve">合         </t>
    </r>
    <r>
      <rPr>
        <sz val="9"/>
        <rFont val="宋体"/>
        <charset val="134"/>
      </rPr>
      <t xml:space="preserve">  计</t>
    </r>
  </si>
</sst>
</file>

<file path=xl/styles.xml><?xml version="1.0" encoding="utf-8"?>
<styleSheet xmlns="http://schemas.openxmlformats.org/spreadsheetml/2006/main" xmlns:xr9="http://schemas.microsoft.com/office/spreadsheetml/2016/revision9">
  <numFmts count="1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_);[Red]\(#,##0\)"/>
    <numFmt numFmtId="178" formatCode=";;"/>
    <numFmt numFmtId="179" formatCode="#,##0_ "/>
    <numFmt numFmtId="180" formatCode="0.00_ "/>
    <numFmt numFmtId="181" formatCode="#,##0.00_ "/>
    <numFmt numFmtId="182" formatCode="#,##0.0000"/>
  </numFmts>
  <fonts count="25">
    <font>
      <sz val="9"/>
      <name val="宋体"/>
      <charset val="134"/>
    </font>
    <font>
      <b/>
      <sz val="18"/>
      <name val="宋体"/>
      <charset val="134"/>
    </font>
    <font>
      <sz val="9"/>
      <color indexed="0"/>
      <name val="宋体"/>
      <charset val="134"/>
    </font>
    <font>
      <sz val="10"/>
      <color indexed="0"/>
      <name val="宋体"/>
      <charset val="134"/>
    </font>
    <font>
      <sz val="12"/>
      <name val="宋体"/>
      <charset val="134"/>
    </font>
    <font>
      <sz val="14"/>
      <name val="仿宋_GB2312"/>
      <charset val="134"/>
    </font>
    <font>
      <u/>
      <sz val="11"/>
      <color indexed="12"/>
      <name val="宋体"/>
      <charset val="0"/>
    </font>
    <font>
      <u/>
      <sz val="11"/>
      <color indexed="20"/>
      <name val="宋体"/>
      <charset val="0"/>
    </font>
    <font>
      <sz val="11"/>
      <color indexed="10"/>
      <name val="宋体"/>
      <charset val="0"/>
    </font>
    <font>
      <b/>
      <sz val="18"/>
      <color indexed="62"/>
      <name val="宋体"/>
      <charset val="134"/>
    </font>
    <font>
      <i/>
      <sz val="11"/>
      <color indexed="23"/>
      <name val="宋体"/>
      <charset val="0"/>
    </font>
    <font>
      <b/>
      <sz val="15"/>
      <color indexed="62"/>
      <name val="宋体"/>
      <charset val="134"/>
    </font>
    <font>
      <b/>
      <sz val="13"/>
      <color indexed="62"/>
      <name val="宋体"/>
      <charset val="134"/>
    </font>
    <font>
      <b/>
      <sz val="11"/>
      <color indexed="62"/>
      <name val="宋体"/>
      <charset val="134"/>
    </font>
    <font>
      <sz val="11"/>
      <color indexed="62"/>
      <name val="宋体"/>
      <charset val="0"/>
    </font>
    <font>
      <b/>
      <sz val="11"/>
      <color indexed="63"/>
      <name val="宋体"/>
      <charset val="0"/>
    </font>
    <font>
      <b/>
      <sz val="11"/>
      <color indexed="52"/>
      <name val="宋体"/>
      <charset val="0"/>
    </font>
    <font>
      <b/>
      <sz val="11"/>
      <color indexed="9"/>
      <name val="宋体"/>
      <charset val="0"/>
    </font>
    <font>
      <sz val="11"/>
      <color indexed="52"/>
      <name val="宋体"/>
      <charset val="0"/>
    </font>
    <font>
      <b/>
      <sz val="11"/>
      <color indexed="8"/>
      <name val="宋体"/>
      <charset val="0"/>
    </font>
    <font>
      <sz val="11"/>
      <color indexed="17"/>
      <name val="宋体"/>
      <charset val="0"/>
    </font>
    <font>
      <sz val="11"/>
      <color indexed="60"/>
      <name val="宋体"/>
      <charset val="0"/>
    </font>
    <font>
      <sz val="11"/>
      <color indexed="9"/>
      <name val="宋体"/>
      <charset val="0"/>
    </font>
    <font>
      <sz val="11"/>
      <color indexed="8"/>
      <name val="宋体"/>
      <charset val="0"/>
    </font>
    <font>
      <sz val="9"/>
      <name val="宋体"/>
      <charset val="134"/>
    </font>
  </fonts>
  <fills count="19">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26"/>
        <bgColor indexed="64"/>
      </patternFill>
    </fill>
    <fill>
      <patternFill patternType="solid">
        <fgColor indexed="47"/>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10"/>
        <bgColor indexed="64"/>
      </patternFill>
    </fill>
    <fill>
      <patternFill patternType="solid">
        <fgColor indexed="57"/>
        <bgColor indexed="64"/>
      </patternFill>
    </fill>
    <fill>
      <patternFill patternType="solid">
        <fgColor indexed="25"/>
        <bgColor indexed="64"/>
      </patternFill>
    </fill>
    <fill>
      <patternFill patternType="solid">
        <fgColor indexed="46"/>
        <bgColor indexed="64"/>
      </patternFill>
    </fill>
    <fill>
      <patternFill patternType="solid">
        <fgColor indexed="27"/>
        <bgColor indexed="64"/>
      </patternFill>
    </fill>
    <fill>
      <patternFill patternType="solid">
        <fgColor indexed="53"/>
        <bgColor indexed="64"/>
      </patternFill>
    </fill>
  </fills>
  <borders count="27">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indexed="0"/>
      </left>
      <right style="thin">
        <color indexed="0"/>
      </right>
      <top style="thin">
        <color indexed="0"/>
      </top>
      <bottom/>
      <diagonal/>
    </border>
    <border>
      <left/>
      <right style="thin">
        <color indexed="0"/>
      </right>
      <top style="thin">
        <color indexed="0"/>
      </top>
      <bottom/>
      <diagonal/>
    </border>
    <border>
      <left/>
      <right style="thin">
        <color indexed="0"/>
      </right>
      <top/>
      <bottom style="thin">
        <color indexed="0"/>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indexed="0"/>
      </left>
      <right style="thin">
        <color indexed="0"/>
      </right>
      <top style="thin">
        <color indexed="0"/>
      </top>
      <bottom style="thin">
        <color indexed="0"/>
      </bottom>
      <diagonal/>
    </border>
    <border>
      <left/>
      <right style="thin">
        <color indexed="0"/>
      </right>
      <top style="thin">
        <color indexed="0"/>
      </top>
      <bottom style="thin">
        <color indexed="0"/>
      </bottom>
      <diagonal/>
    </border>
    <border>
      <left style="thin">
        <color auto="1"/>
      </left>
      <right/>
      <top style="thin">
        <color auto="1"/>
      </top>
      <bottom/>
      <diagonal/>
    </border>
    <border>
      <left style="thin">
        <color indexed="0"/>
      </left>
      <right/>
      <top style="thin">
        <color indexed="0"/>
      </top>
      <bottom/>
      <diagonal/>
    </border>
    <border>
      <left style="thin">
        <color indexed="0"/>
      </left>
      <right/>
      <top style="thin">
        <color indexed="0"/>
      </top>
      <bottom style="thin">
        <color indexed="0"/>
      </bottom>
      <diagonal/>
    </border>
    <border>
      <left/>
      <right style="thin">
        <color auto="1"/>
      </right>
      <top style="thin">
        <color auto="1"/>
      </top>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4" borderId="19"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20" applyNumberFormat="0" applyFill="0" applyAlignment="0" applyProtection="0">
      <alignment vertical="center"/>
    </xf>
    <xf numFmtId="0" fontId="12" fillId="0" borderId="20" applyNumberFormat="0" applyFill="0" applyAlignment="0" applyProtection="0">
      <alignment vertical="center"/>
    </xf>
    <xf numFmtId="0" fontId="13" fillId="0" borderId="21" applyNumberFormat="0" applyFill="0" applyAlignment="0" applyProtection="0">
      <alignment vertical="center"/>
    </xf>
    <xf numFmtId="0" fontId="13" fillId="0" borderId="0" applyNumberFormat="0" applyFill="0" applyBorder="0" applyAlignment="0" applyProtection="0">
      <alignment vertical="center"/>
    </xf>
    <xf numFmtId="0" fontId="14" fillId="5" borderId="22" applyNumberFormat="0" applyAlignment="0" applyProtection="0">
      <alignment vertical="center"/>
    </xf>
    <xf numFmtId="0" fontId="15" fillId="2" borderId="23" applyNumberFormat="0" applyAlignment="0" applyProtection="0">
      <alignment vertical="center"/>
    </xf>
    <xf numFmtId="0" fontId="16" fillId="2" borderId="22" applyNumberFormat="0" applyAlignment="0" applyProtection="0">
      <alignment vertical="center"/>
    </xf>
    <xf numFmtId="0" fontId="17" fillId="6" borderId="24" applyNumberFormat="0" applyAlignment="0" applyProtection="0">
      <alignment vertical="center"/>
    </xf>
    <xf numFmtId="0" fontId="18" fillId="0" borderId="25" applyNumberFormat="0" applyFill="0" applyAlignment="0" applyProtection="0">
      <alignment vertical="center"/>
    </xf>
    <xf numFmtId="0" fontId="19" fillId="0" borderId="26" applyNumberFormat="0" applyFill="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2" fillId="8" borderId="0" applyNumberFormat="0" applyBorder="0" applyAlignment="0" applyProtection="0">
      <alignment vertical="center"/>
    </xf>
    <xf numFmtId="0" fontId="22" fillId="14"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2" fillId="7" borderId="0" applyNumberFormat="0" applyBorder="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2" fillId="16" borderId="0" applyNumberFormat="0" applyBorder="0" applyAlignment="0" applyProtection="0">
      <alignment vertical="center"/>
    </xf>
    <xf numFmtId="0" fontId="22" fillId="10" borderId="0" applyNumberFormat="0" applyBorder="0" applyAlignment="0" applyProtection="0">
      <alignment vertical="center"/>
    </xf>
    <xf numFmtId="0" fontId="23" fillId="17" borderId="0" applyNumberFormat="0" applyBorder="0" applyAlignment="0" applyProtection="0">
      <alignment vertical="center"/>
    </xf>
    <xf numFmtId="0" fontId="23" fillId="12" borderId="0" applyNumberFormat="0" applyBorder="0" applyAlignment="0" applyProtection="0">
      <alignment vertical="center"/>
    </xf>
    <xf numFmtId="0" fontId="22" fillId="12" borderId="0" applyNumberFormat="0" applyBorder="0" applyAlignment="0" applyProtection="0">
      <alignment vertical="center"/>
    </xf>
    <xf numFmtId="0" fontId="22" fillId="18"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2" fillId="5" borderId="0" applyNumberFormat="0" applyBorder="0" applyAlignment="0" applyProtection="0">
      <alignment vertical="center"/>
    </xf>
    <xf numFmtId="0" fontId="0" fillId="0" borderId="0">
      <alignment vertical="center"/>
    </xf>
  </cellStyleXfs>
  <cellXfs count="220">
    <xf numFmtId="0" fontId="0" fillId="0" borderId="0" xfId="0" applyAlignment="1"/>
    <xf numFmtId="0" fontId="0" fillId="0" borderId="0" xfId="0" applyFont="1" applyAlignment="1">
      <alignment vertical="center"/>
    </xf>
    <xf numFmtId="0" fontId="0" fillId="0" borderId="0" xfId="0" applyAlignment="1">
      <alignment vertical="center" wrapText="1"/>
    </xf>
    <xf numFmtId="0" fontId="0" fillId="0" borderId="0" xfId="0" applyAlignment="1">
      <alignment vertical="center"/>
    </xf>
    <xf numFmtId="49" fontId="0" fillId="0" borderId="0" xfId="0" applyNumberFormat="1" applyAlignment="1">
      <alignment vertical="center"/>
    </xf>
    <xf numFmtId="0" fontId="1" fillId="0" borderId="0" xfId="0" applyFont="1" applyAlignment="1">
      <alignment horizontal="center" vertical="center"/>
    </xf>
    <xf numFmtId="0" fontId="0" fillId="0" borderId="1" xfId="0" applyFont="1" applyBorder="1" applyAlignment="1">
      <alignment horizontal="left" vertical="center"/>
    </xf>
    <xf numFmtId="0" fontId="0" fillId="0" borderId="1" xfId="0" applyFont="1" applyBorder="1" applyAlignment="1">
      <alignment vertical="center"/>
    </xf>
    <xf numFmtId="0" fontId="0"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Border="1" applyAlignment="1">
      <alignment vertical="center"/>
    </xf>
    <xf numFmtId="0" fontId="0" fillId="0" borderId="5" xfId="0" applyBorder="1" applyAlignment="1">
      <alignment vertical="center" wrapText="1"/>
    </xf>
    <xf numFmtId="0" fontId="0" fillId="0" borderId="5" xfId="0" applyBorder="1" applyAlignment="1">
      <alignment horizontal="center" vertical="center" wrapText="1"/>
    </xf>
    <xf numFmtId="0" fontId="0" fillId="0" borderId="5" xfId="0" applyFont="1" applyBorder="1" applyAlignment="1">
      <alignment horizontal="center" vertical="center" wrapText="1"/>
    </xf>
    <xf numFmtId="0" fontId="0" fillId="0" borderId="6" xfId="0" applyBorder="1" applyAlignment="1">
      <alignment horizontal="center" vertical="center"/>
    </xf>
    <xf numFmtId="0" fontId="0" fillId="0" borderId="6" xfId="0"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176" fontId="0" fillId="2" borderId="6" xfId="0" applyNumberFormat="1" applyFont="1" applyFill="1" applyBorder="1" applyAlignment="1">
      <alignment horizontal="right" vertical="center" wrapText="1"/>
    </xf>
    <xf numFmtId="176" fontId="0" fillId="2" borderId="2" xfId="0" applyNumberFormat="1" applyFont="1" applyFill="1" applyBorder="1" applyAlignment="1">
      <alignment horizontal="right" vertical="center" wrapText="1"/>
    </xf>
    <xf numFmtId="0" fontId="2" fillId="0" borderId="9" xfId="0" applyFont="1" applyBorder="1" applyAlignment="1">
      <alignment horizontal="right" vertical="center" wrapText="1"/>
    </xf>
    <xf numFmtId="0" fontId="0" fillId="0" borderId="3" xfId="0" applyBorder="1" applyAlignment="1">
      <alignment horizontal="center" vertical="center" wrapText="1"/>
    </xf>
    <xf numFmtId="0" fontId="0" fillId="0" borderId="4" xfId="0" applyFont="1" applyBorder="1" applyAlignment="1">
      <alignment horizontal="center" vertical="center" wrapText="1"/>
    </xf>
    <xf numFmtId="0" fontId="0" fillId="0" borderId="10" xfId="0" applyFont="1" applyBorder="1" applyAlignment="1">
      <alignment horizontal="center" vertical="center" wrapText="1"/>
    </xf>
    <xf numFmtId="176" fontId="0" fillId="2" borderId="6" xfId="0" applyNumberFormat="1" applyFont="1" applyFill="1" applyBorder="1" applyAlignment="1">
      <alignment vertical="center" wrapText="1"/>
    </xf>
    <xf numFmtId="0" fontId="0" fillId="0" borderId="1" xfId="0" applyFont="1" applyBorder="1" applyAlignment="1">
      <alignment horizontal="center" vertical="center"/>
    </xf>
    <xf numFmtId="0" fontId="0" fillId="0" borderId="10" xfId="0" applyFont="1" applyBorder="1" applyAlignment="1">
      <alignment horizontal="center" vertical="center"/>
    </xf>
    <xf numFmtId="49" fontId="0" fillId="0" borderId="2" xfId="0"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6" xfId="0" applyFont="1" applyBorder="1" applyAlignment="1">
      <alignment vertical="center" wrapText="1"/>
    </xf>
    <xf numFmtId="0" fontId="1" fillId="0" borderId="0" xfId="0" applyNumberFormat="1" applyFont="1" applyFill="1" applyAlignment="1" applyProtection="1">
      <alignment horizontal="center" vertical="center"/>
    </xf>
    <xf numFmtId="0" fontId="0" fillId="0" borderId="1" xfId="0" applyFont="1" applyFill="1" applyBorder="1" applyAlignment="1">
      <alignment horizontal="left" vertical="center"/>
    </xf>
    <xf numFmtId="0" fontId="0" fillId="0" borderId="0" xfId="0" applyAlignment="1">
      <alignment horizontal="center" vertical="center"/>
    </xf>
    <xf numFmtId="0" fontId="0" fillId="0" borderId="2" xfId="0" applyFill="1" applyBorder="1" applyAlignment="1">
      <alignment horizontal="center" vertical="center"/>
    </xf>
    <xf numFmtId="0" fontId="0" fillId="0" borderId="6" xfId="0" applyFill="1" applyBorder="1" applyAlignment="1">
      <alignment horizontal="center" vertical="center"/>
    </xf>
    <xf numFmtId="49" fontId="0" fillId="0" borderId="3" xfId="0" applyNumberFormat="1" applyFont="1" applyFill="1" applyBorder="1" applyAlignment="1" applyProtection="1">
      <alignment horizontal="center" vertical="center"/>
    </xf>
    <xf numFmtId="177" fontId="0" fillId="0" borderId="6" xfId="0" applyNumberFormat="1" applyFont="1" applyFill="1" applyBorder="1" applyAlignment="1" applyProtection="1">
      <alignment horizontal="center" vertical="center"/>
    </xf>
    <xf numFmtId="4" fontId="0" fillId="0" borderId="6" xfId="0" applyNumberFormat="1" applyFont="1" applyFill="1" applyBorder="1" applyAlignment="1" applyProtection="1">
      <alignment horizontal="right" vertical="center"/>
    </xf>
    <xf numFmtId="0" fontId="0" fillId="0" borderId="3" xfId="0" applyNumberFormat="1" applyFill="1" applyBorder="1" applyAlignment="1" applyProtection="1">
      <alignment horizontal="center" vertical="center"/>
    </xf>
    <xf numFmtId="4" fontId="0" fillId="0" borderId="6" xfId="0" applyNumberFormat="1" applyFill="1" applyBorder="1" applyAlignment="1" applyProtection="1">
      <alignment horizontal="left" vertical="center"/>
    </xf>
    <xf numFmtId="0" fontId="0" fillId="0" borderId="3" xfId="0" applyNumberFormat="1" applyFont="1" applyFill="1" applyBorder="1" applyAlignment="1" applyProtection="1">
      <alignment horizontal="center" vertical="center"/>
    </xf>
    <xf numFmtId="177" fontId="0" fillId="0" borderId="6" xfId="0" applyNumberFormat="1" applyFont="1" applyFill="1" applyBorder="1" applyAlignment="1" applyProtection="1">
      <alignment horizontal="right" vertical="center"/>
    </xf>
    <xf numFmtId="0" fontId="0" fillId="0" borderId="0" xfId="0" applyFill="1" applyAlignment="1"/>
    <xf numFmtId="0" fontId="1" fillId="0" borderId="0" xfId="0" applyFont="1" applyFill="1" applyAlignment="1">
      <alignment horizontal="center" vertical="center"/>
    </xf>
    <xf numFmtId="0" fontId="0" fillId="0" borderId="0" xfId="0" applyFont="1" applyFill="1" applyBorder="1" applyAlignment="1">
      <alignment horizontal="left"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6" xfId="0" applyFont="1" applyFill="1" applyBorder="1" applyAlignment="1">
      <alignment horizontal="center" vertical="center"/>
    </xf>
    <xf numFmtId="0" fontId="0" fillId="0" borderId="11" xfId="0" applyFill="1" applyBorder="1" applyAlignment="1">
      <alignment horizontal="center" vertical="center"/>
    </xf>
    <xf numFmtId="0" fontId="0" fillId="0" borderId="3" xfId="0" applyFont="1" applyFill="1" applyBorder="1" applyAlignment="1">
      <alignment horizontal="center" vertical="center"/>
    </xf>
    <xf numFmtId="0" fontId="0" fillId="0" borderId="10"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177" fontId="0" fillId="0" borderId="6" xfId="0" applyNumberFormat="1" applyFill="1" applyBorder="1" applyAlignment="1">
      <alignment vertical="center"/>
    </xf>
    <xf numFmtId="0" fontId="0" fillId="0" borderId="6" xfId="0" applyBorder="1" applyAlignment="1">
      <alignment vertical="center"/>
    </xf>
    <xf numFmtId="0" fontId="0" fillId="0" borderId="6" xfId="0" applyFont="1" applyBorder="1" applyAlignment="1">
      <alignment horizontal="left" vertical="center"/>
    </xf>
    <xf numFmtId="0" fontId="0" fillId="0" borderId="6" xfId="0" applyBorder="1" applyAlignment="1">
      <alignment horizontal="left" vertical="center"/>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10" xfId="0" applyBorder="1" applyAlignment="1">
      <alignment horizontal="left" vertical="top" wrapText="1"/>
    </xf>
    <xf numFmtId="0" fontId="0" fillId="0" borderId="12" xfId="0" applyFont="1" applyBorder="1" applyAlignment="1">
      <alignment horizontal="left" vertical="center" wrapText="1"/>
    </xf>
    <xf numFmtId="0" fontId="0" fillId="0" borderId="12" xfId="0" applyBorder="1" applyAlignment="1">
      <alignment horizontal="left" vertical="center" wrapText="1"/>
    </xf>
    <xf numFmtId="0" fontId="0" fillId="0" borderId="1" xfId="0" applyFill="1" applyBorder="1" applyAlignment="1">
      <alignment horizontal="left" vertical="center"/>
    </xf>
    <xf numFmtId="0" fontId="0" fillId="0" borderId="0" xfId="0" applyFont="1" applyAlignment="1">
      <alignment horizontal="center" vertical="center"/>
    </xf>
    <xf numFmtId="0" fontId="0" fillId="0" borderId="10" xfId="0" applyBorder="1" applyAlignment="1">
      <alignment horizontal="center" vertical="center"/>
    </xf>
    <xf numFmtId="0" fontId="0" fillId="0" borderId="6" xfId="0" applyNumberFormat="1" applyFont="1" applyFill="1" applyBorder="1" applyAlignment="1" applyProtection="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177" fontId="2" fillId="0" borderId="14" xfId="0" applyNumberFormat="1" applyFont="1" applyBorder="1" applyAlignment="1">
      <alignment horizontal="right" vertical="center"/>
    </xf>
    <xf numFmtId="0" fontId="0" fillId="0" borderId="6" xfId="0" applyFont="1" applyFill="1" applyBorder="1" applyAlignment="1">
      <alignment horizontal="center" vertical="center" wrapText="1"/>
    </xf>
    <xf numFmtId="0" fontId="0" fillId="0" borderId="0" xfId="0" applyAlignment="1">
      <alignment horizontal="right" vertical="center"/>
    </xf>
    <xf numFmtId="0" fontId="0" fillId="0" borderId="6" xfId="0" applyNumberFormat="1" applyFill="1" applyBorder="1" applyAlignment="1" applyProtection="1">
      <alignment horizontal="center" vertical="center"/>
    </xf>
    <xf numFmtId="0" fontId="0" fillId="0" borderId="15" xfId="0" applyBorder="1" applyAlignment="1">
      <alignment horizontal="center" vertical="center"/>
    </xf>
    <xf numFmtId="178" fontId="0" fillId="0" borderId="2" xfId="0" applyNumberFormat="1" applyFont="1" applyFill="1" applyBorder="1" applyAlignment="1" applyProtection="1">
      <alignment horizontal="center" vertical="center"/>
    </xf>
    <xf numFmtId="178" fontId="0" fillId="0" borderId="2" xfId="0" applyNumberFormat="1" applyFill="1" applyBorder="1" applyAlignment="1" applyProtection="1">
      <alignment horizontal="center" vertical="center"/>
    </xf>
    <xf numFmtId="0" fontId="0" fillId="0" borderId="6" xfId="0" applyBorder="1" applyAlignment="1"/>
    <xf numFmtId="0" fontId="2" fillId="0" borderId="16" xfId="0" applyFont="1" applyBorder="1" applyAlignment="1">
      <alignment horizontal="center" vertical="center" wrapText="1"/>
    </xf>
    <xf numFmtId="0" fontId="0" fillId="0" borderId="15" xfId="0" applyNumberFormat="1" applyBorder="1" applyAlignment="1">
      <alignment horizontal="center" vertical="center" wrapText="1"/>
    </xf>
    <xf numFmtId="0" fontId="0" fillId="0" borderId="2" xfId="0" applyNumberFormat="1" applyFill="1" applyBorder="1" applyAlignment="1" applyProtection="1">
      <alignment horizontal="center" vertical="center" wrapText="1"/>
    </xf>
    <xf numFmtId="0" fontId="0" fillId="0" borderId="2" xfId="0" applyNumberFormat="1" applyFont="1" applyFill="1" applyBorder="1" applyAlignment="1" applyProtection="1">
      <alignment horizontal="center" vertical="center" wrapText="1"/>
    </xf>
    <xf numFmtId="177" fontId="0" fillId="0" borderId="2" xfId="0" applyNumberFormat="1" applyFont="1" applyFill="1" applyBorder="1" applyAlignment="1" applyProtection="1">
      <alignment horizontal="right" vertical="center"/>
    </xf>
    <xf numFmtId="0" fontId="0" fillId="0" borderId="2" xfId="0" applyBorder="1" applyAlignment="1"/>
    <xf numFmtId="0" fontId="0" fillId="0" borderId="6" xfId="0" applyNumberFormat="1" applyBorder="1" applyAlignment="1">
      <alignment horizontal="center" vertical="center" wrapText="1"/>
    </xf>
    <xf numFmtId="0" fontId="0" fillId="0" borderId="6" xfId="0" applyNumberFormat="1" applyFont="1" applyFill="1" applyBorder="1" applyAlignment="1" applyProtection="1">
      <alignment horizontal="center" vertical="center" wrapText="1"/>
    </xf>
    <xf numFmtId="179" fontId="0" fillId="0" borderId="0" xfId="0" applyNumberFormat="1" applyFont="1" applyAlignment="1">
      <alignment horizontal="center" vertical="center" wrapText="1"/>
    </xf>
    <xf numFmtId="179" fontId="0" fillId="0" borderId="0" xfId="0" applyNumberFormat="1" applyFont="1" applyAlignment="1">
      <alignment horizontal="center" vertical="center"/>
    </xf>
    <xf numFmtId="179" fontId="0" fillId="0" borderId="0" xfId="0" applyNumberFormat="1" applyAlignment="1">
      <alignment vertical="center" wrapText="1"/>
    </xf>
    <xf numFmtId="179" fontId="0" fillId="0" borderId="0" xfId="0" applyNumberFormat="1" applyAlignment="1"/>
    <xf numFmtId="179" fontId="1" fillId="0" borderId="0" xfId="0" applyNumberFormat="1" applyFont="1" applyFill="1" applyAlignment="1">
      <alignment horizontal="center" vertical="center"/>
    </xf>
    <xf numFmtId="179" fontId="0" fillId="0" borderId="1" xfId="0" applyNumberFormat="1" applyFill="1" applyBorder="1" applyAlignment="1">
      <alignment horizontal="left" vertical="center"/>
    </xf>
    <xf numFmtId="179" fontId="0" fillId="0" borderId="0" xfId="0" applyNumberFormat="1" applyAlignment="1">
      <alignment horizontal="center" vertical="center"/>
    </xf>
    <xf numFmtId="179" fontId="0" fillId="0" borderId="6" xfId="0" applyNumberFormat="1" applyFont="1" applyBorder="1" applyAlignment="1">
      <alignment horizontal="center" vertical="center" wrapText="1"/>
    </xf>
    <xf numFmtId="179" fontId="0" fillId="0" borderId="6" xfId="0" applyNumberFormat="1" applyFont="1" applyFill="1" applyBorder="1" applyAlignment="1" applyProtection="1">
      <alignment horizontal="center" vertical="center"/>
    </xf>
    <xf numFmtId="179" fontId="0" fillId="3" borderId="6" xfId="49" applyNumberFormat="1" applyFont="1" applyFill="1" applyBorder="1" applyAlignment="1" applyProtection="1">
      <alignment horizontal="center" vertical="center" wrapText="1"/>
      <protection locked="0"/>
    </xf>
    <xf numFmtId="179" fontId="0" fillId="0" borderId="6" xfId="0" applyNumberFormat="1" applyFont="1" applyBorder="1" applyAlignment="1">
      <alignment horizontal="center" vertical="center"/>
    </xf>
    <xf numFmtId="179" fontId="0" fillId="0" borderId="6" xfId="0" applyNumberFormat="1" applyFont="1" applyFill="1" applyBorder="1" applyAlignment="1">
      <alignment horizontal="center" vertical="center"/>
    </xf>
    <xf numFmtId="179" fontId="0" fillId="0" borderId="5" xfId="0" applyNumberFormat="1" applyFont="1" applyFill="1" applyBorder="1" applyAlignment="1" applyProtection="1">
      <alignment horizontal="center" vertical="center" wrapText="1"/>
    </xf>
    <xf numFmtId="179" fontId="0" fillId="0" borderId="5" xfId="0" applyNumberFormat="1" applyFill="1" applyBorder="1" applyAlignment="1" applyProtection="1">
      <alignment horizontal="center" vertical="center" wrapText="1"/>
    </xf>
    <xf numFmtId="179" fontId="0" fillId="0" borderId="5" xfId="0" applyNumberFormat="1" applyFont="1" applyFill="1" applyBorder="1" applyAlignment="1" applyProtection="1">
      <alignment horizontal="right" vertical="center" wrapText="1"/>
    </xf>
    <xf numFmtId="179" fontId="0" fillId="0" borderId="6" xfId="0" applyNumberFormat="1" applyFont="1" applyFill="1" applyBorder="1" applyAlignment="1" applyProtection="1">
      <alignment horizontal="right" vertical="center" wrapText="1"/>
    </xf>
    <xf numFmtId="179" fontId="0" fillId="0" borderId="6" xfId="0" applyNumberFormat="1" applyBorder="1" applyAlignment="1">
      <alignment vertical="center" wrapText="1"/>
    </xf>
    <xf numFmtId="49" fontId="0" fillId="0" borderId="6" xfId="0" applyNumberFormat="1" applyFill="1" applyBorder="1" applyAlignment="1" applyProtection="1">
      <alignment horizontal="center" vertical="center" wrapText="1"/>
    </xf>
    <xf numFmtId="49" fontId="0" fillId="0" borderId="6" xfId="0" applyNumberFormat="1" applyFont="1" applyFill="1" applyBorder="1" applyAlignment="1" applyProtection="1">
      <alignment horizontal="center" vertical="center" wrapText="1"/>
    </xf>
    <xf numFmtId="179" fontId="0" fillId="0" borderId="6" xfId="49" applyNumberFormat="1" applyFont="1" applyFill="1" applyBorder="1" applyAlignment="1" applyProtection="1">
      <alignment horizontal="center" vertical="center" wrapText="1"/>
      <protection locked="0"/>
    </xf>
    <xf numFmtId="49" fontId="0" fillId="3" borderId="6" xfId="0" applyNumberFormat="1" applyFill="1" applyBorder="1" applyAlignment="1" applyProtection="1">
      <alignment horizontal="center" vertical="center" wrapText="1"/>
    </xf>
    <xf numFmtId="0" fontId="2" fillId="0" borderId="17" xfId="0" applyFont="1" applyBorder="1" applyAlignment="1">
      <alignment horizontal="center" vertical="center" wrapText="1"/>
    </xf>
    <xf numFmtId="180" fontId="3" fillId="0" borderId="6" xfId="0" applyNumberFormat="1" applyFont="1" applyFill="1" applyBorder="1" applyAlignment="1">
      <alignment horizontal="right" vertical="center" wrapText="1"/>
    </xf>
    <xf numFmtId="181" fontId="3" fillId="0" borderId="6" xfId="0" applyNumberFormat="1" applyFont="1" applyFill="1" applyBorder="1" applyAlignment="1">
      <alignment horizontal="right" vertical="center" wrapText="1"/>
    </xf>
    <xf numFmtId="179" fontId="0" fillId="0" borderId="3" xfId="49" applyNumberFormat="1" applyFont="1" applyFill="1" applyBorder="1" applyAlignment="1" applyProtection="1">
      <alignment horizontal="center" vertical="center" wrapText="1"/>
      <protection locked="0"/>
    </xf>
    <xf numFmtId="179" fontId="0" fillId="0" borderId="4" xfId="49" applyNumberFormat="1" applyFont="1" applyFill="1" applyBorder="1" applyAlignment="1" applyProtection="1">
      <alignment horizontal="center" vertical="center" wrapText="1"/>
      <protection locked="0"/>
    </xf>
    <xf numFmtId="179" fontId="0" fillId="0" borderId="10" xfId="49" applyNumberFormat="1" applyFont="1" applyFill="1" applyBorder="1" applyAlignment="1" applyProtection="1">
      <alignment horizontal="center" vertical="center" wrapText="1"/>
      <protection locked="0"/>
    </xf>
    <xf numFmtId="179" fontId="0" fillId="0" borderId="1" xfId="0" applyNumberFormat="1" applyFont="1" applyFill="1" applyBorder="1" applyAlignment="1">
      <alignment horizontal="left" vertical="center"/>
    </xf>
    <xf numFmtId="179" fontId="0" fillId="3" borderId="6" xfId="0" applyNumberFormat="1" applyFont="1" applyFill="1" applyBorder="1" applyAlignment="1">
      <alignment horizontal="center" vertical="center" wrapText="1"/>
    </xf>
    <xf numFmtId="179" fontId="0" fillId="0" borderId="3" xfId="0" applyNumberFormat="1" applyFont="1" applyBorder="1" applyAlignment="1">
      <alignment horizontal="center" vertical="center" wrapText="1"/>
    </xf>
    <xf numFmtId="179" fontId="0" fillId="0" borderId="4" xfId="0" applyNumberFormat="1" applyFont="1" applyBorder="1" applyAlignment="1">
      <alignment horizontal="center" vertical="center" wrapText="1"/>
    </xf>
    <xf numFmtId="179" fontId="0" fillId="0" borderId="10" xfId="0" applyNumberFormat="1" applyFont="1" applyBorder="1" applyAlignment="1">
      <alignment horizontal="center" vertical="center" wrapText="1"/>
    </xf>
    <xf numFmtId="179" fontId="0" fillId="0" borderId="3" xfId="0" applyNumberFormat="1" applyBorder="1" applyAlignment="1">
      <alignment horizontal="center" vertical="center" wrapText="1"/>
    </xf>
    <xf numFmtId="179" fontId="0" fillId="0" borderId="1" xfId="0" applyNumberFormat="1" applyBorder="1" applyAlignment="1">
      <alignment horizontal="center" vertical="center"/>
    </xf>
    <xf numFmtId="179" fontId="0" fillId="0" borderId="1" xfId="0" applyNumberFormat="1" applyFont="1" applyBorder="1" applyAlignment="1">
      <alignment horizontal="left" vertical="center"/>
    </xf>
    <xf numFmtId="179" fontId="0" fillId="0" borderId="1" xfId="0" applyNumberFormat="1" applyBorder="1" applyAlignment="1">
      <alignment horizontal="left" vertical="center"/>
    </xf>
    <xf numFmtId="179" fontId="0" fillId="0" borderId="6" xfId="0" applyNumberFormat="1" applyBorder="1" applyAlignment="1">
      <alignment horizontal="center" vertical="center" wrapText="1"/>
    </xf>
    <xf numFmtId="179" fontId="0" fillId="2" borderId="6" xfId="49" applyNumberFormat="1" applyFont="1" applyFill="1" applyBorder="1" applyAlignment="1" applyProtection="1">
      <alignment horizontal="center" vertical="center" wrapText="1"/>
      <protection locked="0"/>
    </xf>
    <xf numFmtId="179" fontId="0" fillId="2" borderId="3" xfId="49" applyNumberFormat="1" applyFont="1" applyFill="1" applyBorder="1" applyAlignment="1" applyProtection="1">
      <alignment horizontal="center" vertical="center" wrapText="1"/>
      <protection locked="0"/>
    </xf>
    <xf numFmtId="179" fontId="0" fillId="2" borderId="4" xfId="49" applyNumberFormat="1" applyFont="1" applyFill="1" applyBorder="1" applyAlignment="1" applyProtection="1">
      <alignment horizontal="center" vertical="center" wrapText="1"/>
      <protection locked="0"/>
    </xf>
    <xf numFmtId="179" fontId="0" fillId="2" borderId="10" xfId="49" applyNumberFormat="1" applyFont="1" applyFill="1" applyBorder="1" applyAlignment="1" applyProtection="1">
      <alignment horizontal="center" vertical="center" wrapText="1"/>
      <protection locked="0"/>
    </xf>
    <xf numFmtId="179" fontId="0" fillId="0" borderId="1" xfId="0" applyNumberFormat="1" applyBorder="1" applyAlignment="1">
      <alignment vertical="center"/>
    </xf>
    <xf numFmtId="179" fontId="0" fillId="3" borderId="3" xfId="49" applyNumberFormat="1" applyFont="1" applyFill="1" applyBorder="1" applyAlignment="1" applyProtection="1">
      <alignment horizontal="center" vertical="center" wrapText="1"/>
      <protection locked="0"/>
    </xf>
    <xf numFmtId="179" fontId="0" fillId="3" borderId="10" xfId="49" applyNumberFormat="1" applyFont="1" applyFill="1" applyBorder="1" applyAlignment="1" applyProtection="1">
      <alignment horizontal="center" vertical="center" wrapText="1"/>
      <protection locked="0"/>
    </xf>
    <xf numFmtId="179" fontId="0" fillId="0" borderId="0" xfId="0" applyNumberFormat="1" applyFill="1" applyAlignment="1"/>
    <xf numFmtId="178" fontId="0" fillId="0" borderId="3" xfId="0" applyNumberFormat="1" applyFill="1" applyBorder="1" applyAlignment="1" applyProtection="1">
      <alignment horizontal="center" vertical="center"/>
    </xf>
    <xf numFmtId="179" fontId="0" fillId="0" borderId="3" xfId="0" applyNumberFormat="1" applyFill="1" applyBorder="1" applyAlignment="1" applyProtection="1">
      <alignment horizontal="center" vertical="center"/>
    </xf>
    <xf numFmtId="179" fontId="0" fillId="0" borderId="4" xfId="0" applyNumberFormat="1" applyFill="1" applyBorder="1" applyAlignment="1" applyProtection="1">
      <alignment horizontal="center" vertical="center"/>
    </xf>
    <xf numFmtId="179" fontId="0" fillId="0" borderId="10" xfId="0" applyNumberFormat="1" applyFill="1" applyBorder="1" applyAlignment="1" applyProtection="1">
      <alignment horizontal="center" vertical="center"/>
    </xf>
    <xf numFmtId="178" fontId="0" fillId="0" borderId="3" xfId="0" applyNumberFormat="1" applyFont="1" applyFill="1" applyBorder="1" applyAlignment="1" applyProtection="1">
      <alignment horizontal="left" vertical="center"/>
    </xf>
    <xf numFmtId="179" fontId="0" fillId="0" borderId="3" xfId="0" applyNumberFormat="1" applyFont="1" applyFill="1" applyBorder="1" applyAlignment="1" applyProtection="1">
      <alignment horizontal="right" vertical="center"/>
    </xf>
    <xf numFmtId="179" fontId="0" fillId="0" borderId="6" xfId="0" applyNumberFormat="1" applyFont="1" applyFill="1" applyBorder="1" applyAlignment="1" applyProtection="1">
      <alignment horizontal="right" vertical="center"/>
    </xf>
    <xf numFmtId="178" fontId="0" fillId="0" borderId="6" xfId="0" applyNumberFormat="1" applyFill="1" applyBorder="1" applyAlignment="1" applyProtection="1">
      <alignment horizontal="left" vertical="center"/>
    </xf>
    <xf numFmtId="178" fontId="0" fillId="0" borderId="6" xfId="0" applyNumberFormat="1" applyFont="1" applyFill="1" applyBorder="1" applyAlignment="1" applyProtection="1">
      <alignment horizontal="left" vertical="center"/>
    </xf>
    <xf numFmtId="177" fontId="0" fillId="0" borderId="6" xfId="0" applyNumberFormat="1" applyFill="1" applyBorder="1" applyAlignment="1" applyProtection="1">
      <alignment horizontal="left" vertical="center"/>
    </xf>
    <xf numFmtId="178" fontId="0" fillId="0" borderId="6" xfId="0" applyNumberFormat="1" applyFont="1" applyFill="1" applyBorder="1" applyAlignment="1" applyProtection="1">
      <alignment vertical="center"/>
    </xf>
    <xf numFmtId="179" fontId="0" fillId="0" borderId="6" xfId="0" applyNumberFormat="1" applyBorder="1" applyAlignment="1">
      <alignment horizontal="right" vertical="center"/>
    </xf>
    <xf numFmtId="178" fontId="0" fillId="0" borderId="6" xfId="0" applyNumberFormat="1" applyFont="1" applyFill="1" applyBorder="1" applyAlignment="1" applyProtection="1">
      <alignment horizontal="right" vertical="center"/>
    </xf>
    <xf numFmtId="178" fontId="0" fillId="0" borderId="3" xfId="0" applyNumberFormat="1" applyFont="1" applyFill="1" applyBorder="1" applyAlignment="1" applyProtection="1">
      <alignment horizontal="right" vertical="center"/>
    </xf>
    <xf numFmtId="0" fontId="0" fillId="0" borderId="4" xfId="0" applyBorder="1" applyAlignment="1">
      <alignment horizontal="center" vertical="center"/>
    </xf>
    <xf numFmtId="49" fontId="0" fillId="0" borderId="6" xfId="0" applyNumberFormat="1" applyFont="1" applyFill="1" applyBorder="1" applyAlignment="1" applyProtection="1">
      <alignment horizontal="center" vertical="center"/>
    </xf>
    <xf numFmtId="49" fontId="0" fillId="0" borderId="6" xfId="0" applyNumberFormat="1" applyFill="1" applyBorder="1" applyAlignment="1" applyProtection="1">
      <alignment horizontal="center" vertical="center"/>
    </xf>
    <xf numFmtId="49" fontId="0" fillId="0" borderId="6" xfId="0" applyNumberFormat="1" applyFont="1" applyFill="1" applyBorder="1" applyAlignment="1" applyProtection="1">
      <alignment horizontal="left" vertical="center"/>
    </xf>
    <xf numFmtId="0" fontId="0" fillId="0" borderId="6" xfId="0" applyFont="1" applyFill="1" applyBorder="1" applyAlignment="1">
      <alignment horizontal="centerContinuous" vertical="center"/>
    </xf>
    <xf numFmtId="0" fontId="0" fillId="0" borderId="6" xfId="0" applyFill="1" applyBorder="1" applyAlignment="1">
      <alignment horizontal="centerContinuous"/>
    </xf>
    <xf numFmtId="0" fontId="0" fillId="0" borderId="3" xfId="0" applyBorder="1" applyAlignment="1">
      <alignment horizontal="center" vertical="center"/>
    </xf>
    <xf numFmtId="0" fontId="0" fillId="0" borderId="2" xfId="0" applyNumberFormat="1" applyFont="1" applyFill="1" applyBorder="1" applyAlignment="1" applyProtection="1">
      <alignment horizontal="center" vertical="center"/>
    </xf>
    <xf numFmtId="0" fontId="0" fillId="0" borderId="3" xfId="0" applyBorder="1" applyAlignment="1">
      <alignment vertical="center"/>
    </xf>
    <xf numFmtId="3" fontId="0" fillId="0" borderId="2" xfId="0" applyNumberFormat="1" applyFont="1" applyFill="1" applyBorder="1" applyAlignment="1" applyProtection="1">
      <alignment horizontal="right" vertical="center"/>
    </xf>
    <xf numFmtId="4" fontId="0" fillId="0" borderId="6" xfId="0" applyNumberFormat="1" applyFont="1" applyFill="1" applyBorder="1" applyAlignment="1" applyProtection="1">
      <alignment horizontal="left" vertical="center"/>
    </xf>
    <xf numFmtId="3" fontId="0" fillId="0" borderId="6" xfId="0" applyNumberFormat="1" applyFont="1" applyFill="1" applyBorder="1" applyAlignment="1" applyProtection="1">
      <alignment horizontal="right" vertical="center"/>
    </xf>
    <xf numFmtId="0" fontId="0" fillId="0" borderId="3" xfId="0" applyFont="1" applyBorder="1" applyAlignment="1">
      <alignment vertical="center" wrapText="1"/>
    </xf>
    <xf numFmtId="3" fontId="0" fillId="0" borderId="3" xfId="0" applyNumberFormat="1" applyFont="1" applyFill="1" applyBorder="1" applyAlignment="1" applyProtection="1">
      <alignment horizontal="right" vertical="center"/>
    </xf>
    <xf numFmtId="3" fontId="0" fillId="0" borderId="5" xfId="0" applyNumberFormat="1" applyFont="1" applyFill="1" applyBorder="1" applyAlignment="1" applyProtection="1">
      <alignment vertical="center"/>
    </xf>
    <xf numFmtId="3" fontId="0" fillId="0" borderId="10" xfId="0" applyNumberFormat="1" applyFont="1" applyFill="1" applyBorder="1" applyAlignment="1" applyProtection="1">
      <alignment horizontal="right" vertical="center"/>
    </xf>
    <xf numFmtId="3" fontId="0" fillId="0" borderId="5" xfId="0" applyNumberFormat="1" applyFont="1" applyFill="1" applyBorder="1" applyAlignment="1" applyProtection="1">
      <alignment horizontal="right" vertical="center"/>
    </xf>
    <xf numFmtId="3" fontId="0" fillId="0" borderId="6" xfId="0" applyNumberFormat="1" applyFill="1" applyBorder="1" applyAlignment="1"/>
    <xf numFmtId="3" fontId="0" fillId="0" borderId="6" xfId="0" applyNumberFormat="1" applyBorder="1" applyAlignment="1"/>
    <xf numFmtId="0" fontId="0" fillId="0" borderId="6" xfId="0" applyFill="1" applyBorder="1" applyAlignment="1">
      <alignment horizontal="left" vertical="center"/>
    </xf>
    <xf numFmtId="3" fontId="0" fillId="0" borderId="6" xfId="0" applyNumberFormat="1" applyBorder="1" applyAlignment="1">
      <alignment horizontal="center" vertical="center"/>
    </xf>
    <xf numFmtId="0" fontId="0" fillId="0" borderId="15" xfId="0" applyNumberFormat="1" applyFont="1" applyFill="1" applyBorder="1" applyAlignment="1" applyProtection="1">
      <alignment horizontal="center" vertical="center"/>
    </xf>
    <xf numFmtId="49" fontId="0" fillId="0" borderId="3" xfId="0" applyNumberFormat="1" applyFont="1" applyFill="1" applyBorder="1" applyAlignment="1" applyProtection="1">
      <alignment horizontal="left" vertical="center"/>
    </xf>
    <xf numFmtId="49" fontId="0" fillId="0" borderId="3" xfId="0" applyNumberFormat="1" applyFill="1" applyBorder="1" applyAlignment="1" applyProtection="1">
      <alignment horizontal="center" vertical="center"/>
    </xf>
    <xf numFmtId="0" fontId="0" fillId="0" borderId="3" xfId="0" applyNumberFormat="1" applyFont="1" applyFill="1" applyBorder="1" applyAlignment="1" applyProtection="1">
      <alignment horizontal="center" vertical="center" wrapText="1"/>
    </xf>
    <xf numFmtId="0" fontId="0" fillId="0" borderId="0" xfId="0" applyFill="1" applyAlignment="1">
      <alignment horizontal="center" vertical="center"/>
    </xf>
    <xf numFmtId="0" fontId="0" fillId="0" borderId="10" xfId="0" applyBorder="1" applyAlignment="1"/>
    <xf numFmtId="0" fontId="0" fillId="0" borderId="6" xfId="0" applyNumberFormat="1" applyFill="1" applyBorder="1" applyAlignment="1" applyProtection="1">
      <alignment horizontal="center" vertical="center" wrapText="1"/>
    </xf>
    <xf numFmtId="3" fontId="0" fillId="0" borderId="6" xfId="0" applyNumberFormat="1" applyFill="1" applyBorder="1" applyAlignment="1" applyProtection="1">
      <alignment horizontal="right" vertical="center"/>
    </xf>
    <xf numFmtId="0" fontId="0" fillId="0" borderId="1" xfId="0" applyFill="1" applyBorder="1" applyAlignment="1">
      <alignment vertical="center"/>
    </xf>
    <xf numFmtId="0" fontId="0" fillId="0" borderId="2" xfId="0" applyFill="1" applyBorder="1" applyAlignment="1">
      <alignment horizontal="centerContinuous"/>
    </xf>
    <xf numFmtId="0" fontId="0" fillId="0" borderId="6" xfId="0" applyFont="1" applyBorder="1" applyAlignment="1">
      <alignment horizontal="centerContinuous" vertical="center"/>
    </xf>
    <xf numFmtId="0" fontId="0" fillId="0" borderId="2" xfId="0" applyBorder="1" applyAlignment="1">
      <alignment horizontal="centerContinuous"/>
    </xf>
    <xf numFmtId="4" fontId="0" fillId="0" borderId="2" xfId="0" applyNumberFormat="1" applyFill="1" applyBorder="1" applyAlignment="1" applyProtection="1">
      <alignment horizontal="center" vertical="center"/>
    </xf>
    <xf numFmtId="0" fontId="0" fillId="0" borderId="12" xfId="0" applyBorder="1" applyAlignment="1">
      <alignment horizontal="center" vertical="center"/>
    </xf>
    <xf numFmtId="182" fontId="0" fillId="0" borderId="2" xfId="0" applyNumberFormat="1" applyFill="1" applyBorder="1" applyAlignment="1" applyProtection="1">
      <alignment horizontal="center" vertical="center"/>
    </xf>
    <xf numFmtId="0" fontId="0" fillId="0" borderId="3" xfId="0" applyFont="1" applyFill="1" applyBorder="1" applyAlignment="1">
      <alignment vertical="center"/>
    </xf>
    <xf numFmtId="182" fontId="0" fillId="0" borderId="0" xfId="0" applyNumberFormat="1" applyFont="1" applyFill="1" applyAlignment="1" applyProtection="1"/>
    <xf numFmtId="0" fontId="0" fillId="0" borderId="3" xfId="0" applyFont="1" applyBorder="1" applyAlignment="1">
      <alignment vertical="center"/>
    </xf>
    <xf numFmtId="3" fontId="0" fillId="0" borderId="5" xfId="0" applyNumberFormat="1" applyFill="1" applyBorder="1" applyAlignment="1"/>
    <xf numFmtId="3" fontId="0" fillId="0" borderId="2" xfId="0" applyNumberFormat="1" applyBorder="1" applyAlignment="1"/>
    <xf numFmtId="3" fontId="0" fillId="2" borderId="6" xfId="0" applyNumberFormat="1" applyFont="1" applyFill="1" applyBorder="1" applyAlignment="1" applyProtection="1">
      <alignment horizontal="right" vertical="center"/>
    </xf>
    <xf numFmtId="0" fontId="4" fillId="2" borderId="0" xfId="0" applyFont="1" applyFill="1" applyBorder="1" applyAlignment="1">
      <alignment vertical="center"/>
    </xf>
    <xf numFmtId="0" fontId="5" fillId="2" borderId="0" xfId="0" applyFont="1" applyFill="1" applyAlignment="1">
      <alignment vertical="center"/>
    </xf>
    <xf numFmtId="0" fontId="0" fillId="2" borderId="0" xfId="0" applyFill="1" applyAlignment="1">
      <alignment horizontal="center" vertical="center"/>
    </xf>
    <xf numFmtId="0" fontId="0" fillId="2" borderId="0" xfId="0" applyFill="1" applyAlignment="1">
      <alignment vertical="center"/>
    </xf>
    <xf numFmtId="0" fontId="1" fillId="2" borderId="0" xfId="0" applyFont="1" applyFill="1" applyBorder="1" applyAlignment="1">
      <alignment horizontal="center" vertical="center"/>
    </xf>
    <xf numFmtId="0" fontId="0" fillId="2" borderId="1" xfId="0" applyFont="1" applyFill="1" applyBorder="1" applyAlignment="1" applyProtection="1">
      <alignment horizontal="left" vertical="center"/>
    </xf>
    <xf numFmtId="0" fontId="0" fillId="2" borderId="1" xfId="0" applyFont="1" applyFill="1" applyBorder="1" applyAlignment="1" applyProtection="1">
      <alignment vertical="center"/>
    </xf>
    <xf numFmtId="0" fontId="0" fillId="2" borderId="2" xfId="0" applyFont="1" applyFill="1" applyBorder="1" applyAlignment="1">
      <alignment horizontal="center" vertical="center"/>
    </xf>
    <xf numFmtId="0" fontId="0" fillId="2" borderId="2" xfId="0" applyFont="1" applyFill="1" applyBorder="1" applyAlignment="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0" fillId="2" borderId="6"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5" xfId="0" applyFont="1" applyFill="1" applyBorder="1" applyAlignment="1">
      <alignment horizontal="center" vertical="center" wrapText="1"/>
    </xf>
    <xf numFmtId="0" fontId="0" fillId="2" borderId="6" xfId="0" applyFill="1" applyBorder="1" applyAlignment="1" applyProtection="1">
      <alignment horizontal="center" vertical="center" wrapText="1"/>
      <protection locked="0"/>
    </xf>
    <xf numFmtId="0" fontId="0" fillId="2" borderId="6" xfId="0" applyFill="1" applyBorder="1" applyAlignment="1" applyProtection="1">
      <alignment horizontal="center" vertical="center"/>
      <protection locked="0"/>
    </xf>
    <xf numFmtId="0" fontId="0" fillId="2" borderId="6" xfId="0" applyFont="1" applyFill="1" applyBorder="1" applyAlignment="1" applyProtection="1">
      <alignment horizontal="center" vertical="center"/>
    </xf>
    <xf numFmtId="0" fontId="0" fillId="2" borderId="6" xfId="0" applyFont="1" applyFill="1" applyBorder="1" applyAlignment="1" applyProtection="1">
      <alignment horizontal="center" vertical="center"/>
      <protection locked="0"/>
    </xf>
    <xf numFmtId="0" fontId="0" fillId="2" borderId="6" xfId="0" applyFont="1" applyFill="1" applyBorder="1" applyAlignment="1" applyProtection="1">
      <alignment horizontal="center" vertical="center" wrapText="1"/>
      <protection locked="0"/>
    </xf>
    <xf numFmtId="0" fontId="0" fillId="2" borderId="3" xfId="0" applyFont="1" applyFill="1" applyBorder="1" applyAlignment="1" applyProtection="1">
      <alignment horizontal="center" vertical="center" wrapText="1"/>
      <protection locked="0"/>
    </xf>
    <xf numFmtId="0" fontId="0" fillId="2" borderId="10" xfId="0" applyFont="1" applyFill="1" applyBorder="1" applyAlignment="1" applyProtection="1">
      <alignment horizontal="center" vertical="center" wrapText="1"/>
      <protection locked="0"/>
    </xf>
    <xf numFmtId="0" fontId="0" fillId="2" borderId="0" xfId="0" applyFont="1" applyFill="1" applyBorder="1" applyAlignment="1">
      <alignment vertical="center"/>
    </xf>
    <xf numFmtId="0" fontId="0" fillId="2" borderId="1" xfId="0" applyFill="1" applyBorder="1" applyAlignment="1">
      <alignment horizontal="center" vertical="center"/>
    </xf>
    <xf numFmtId="0" fontId="0" fillId="2" borderId="1"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wrapText="1"/>
    </xf>
    <xf numFmtId="177" fontId="0" fillId="2" borderId="6" xfId="0" applyNumberFormat="1" applyFont="1" applyFill="1" applyBorder="1" applyAlignment="1" applyProtection="1">
      <alignment horizontal="center" vertical="center"/>
    </xf>
    <xf numFmtId="179" fontId="0" fillId="2" borderId="6" xfId="0" applyNumberFormat="1" applyFont="1" applyFill="1" applyBorder="1" applyAlignment="1" applyProtection="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 xfId="49"/>
  </cellStyles>
  <dxfs count="18">
    <dxf>
      <font>
        <b val="0"/>
        <i val="0"/>
        <color indexed="9"/>
      </font>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_rels/sheet9.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3"/>
  </sheetPr>
  <dimension ref="A1:P13"/>
  <sheetViews>
    <sheetView workbookViewId="0">
      <selection activeCell="M8" sqref="M8"/>
    </sheetView>
  </sheetViews>
  <sheetFormatPr defaultColWidth="15" defaultRowHeight="20.25" customHeight="1"/>
  <cols>
    <col min="1" max="1" width="21.6222222222222" style="191" customWidth="1"/>
    <col min="2" max="3" width="8.62222222222222" style="191" customWidth="1"/>
    <col min="4" max="4" width="9" style="191" customWidth="1"/>
    <col min="5" max="5" width="8.87777777777778" style="191" customWidth="1"/>
    <col min="6" max="6" width="11.1222222222222" style="191" customWidth="1"/>
    <col min="7" max="7" width="8.87777777777778" style="191" customWidth="1"/>
    <col min="8" max="9" width="9" style="191" customWidth="1"/>
    <col min="10" max="10" width="12.6222222222222" style="191" customWidth="1"/>
    <col min="11" max="11" width="8.12222222222222" style="191" customWidth="1"/>
    <col min="12" max="12" width="7.37777777777778" style="191" customWidth="1"/>
    <col min="13" max="13" width="7.62222222222222" style="191" customWidth="1"/>
    <col min="14" max="14" width="7.37777777777778" style="191" customWidth="1"/>
    <col min="15" max="15" width="7" style="191" customWidth="1"/>
    <col min="16" max="16" width="7.62222222222222" style="191" customWidth="1"/>
    <col min="17" max="16384" width="15" style="191"/>
  </cols>
  <sheetData>
    <row r="1" ht="34.95" customHeight="1" spans="1:16">
      <c r="A1" s="192" t="s">
        <v>0</v>
      </c>
      <c r="B1" s="192"/>
      <c r="C1" s="192"/>
      <c r="D1" s="192"/>
      <c r="E1" s="192"/>
      <c r="F1" s="192"/>
      <c r="G1" s="192"/>
      <c r="H1" s="192"/>
      <c r="I1" s="192"/>
      <c r="J1" s="192"/>
      <c r="K1" s="192"/>
      <c r="L1" s="192"/>
      <c r="M1" s="192"/>
      <c r="N1" s="192"/>
      <c r="O1" s="192"/>
      <c r="P1" s="192"/>
    </row>
    <row r="2" s="188" customFormat="1" ht="22.5" customHeight="1" spans="1:16">
      <c r="A2" s="193" t="s">
        <v>1</v>
      </c>
      <c r="B2" s="193"/>
      <c r="C2" s="193"/>
      <c r="D2" s="193"/>
      <c r="E2" s="193"/>
      <c r="F2" s="193"/>
      <c r="G2" s="194"/>
      <c r="H2" s="194"/>
      <c r="I2" s="194"/>
      <c r="J2" s="194"/>
      <c r="K2" s="194"/>
      <c r="L2" s="211"/>
      <c r="M2" s="212" t="s">
        <v>2</v>
      </c>
      <c r="N2" s="213"/>
      <c r="O2" s="213"/>
      <c r="P2" s="213"/>
    </row>
    <row r="3" s="189" customFormat="1" ht="33.45" customHeight="1" spans="1:16">
      <c r="A3" s="195" t="s">
        <v>3</v>
      </c>
      <c r="B3" s="196" t="s">
        <v>4</v>
      </c>
      <c r="C3" s="196" t="s">
        <v>5</v>
      </c>
      <c r="D3" s="197" t="s">
        <v>6</v>
      </c>
      <c r="E3" s="198"/>
      <c r="F3" s="198"/>
      <c r="G3" s="198"/>
      <c r="H3" s="198"/>
      <c r="I3" s="214"/>
      <c r="J3" s="196" t="s">
        <v>7</v>
      </c>
      <c r="K3" s="215" t="s">
        <v>8</v>
      </c>
      <c r="L3" s="216"/>
      <c r="M3" s="196" t="s">
        <v>9</v>
      </c>
      <c r="N3" s="217" t="s">
        <v>10</v>
      </c>
      <c r="O3" s="196" t="s">
        <v>11</v>
      </c>
      <c r="P3" s="196" t="s">
        <v>12</v>
      </c>
    </row>
    <row r="4" s="189" customFormat="1" ht="33.45" customHeight="1" spans="1:16">
      <c r="A4" s="199"/>
      <c r="B4" s="199"/>
      <c r="C4" s="200"/>
      <c r="D4" s="196" t="s">
        <v>13</v>
      </c>
      <c r="E4" s="195" t="s">
        <v>14</v>
      </c>
      <c r="F4" s="201" t="s">
        <v>15</v>
      </c>
      <c r="G4" s="201"/>
      <c r="H4" s="201"/>
      <c r="I4" s="201"/>
      <c r="J4" s="200"/>
      <c r="K4" s="195" t="s">
        <v>16</v>
      </c>
      <c r="L4" s="195" t="s">
        <v>17</v>
      </c>
      <c r="M4" s="199"/>
      <c r="N4" s="217"/>
      <c r="O4" s="200"/>
      <c r="P4" s="200"/>
    </row>
    <row r="5" s="189" customFormat="1" ht="33.45" customHeight="1" spans="1:16">
      <c r="A5" s="202"/>
      <c r="B5" s="202"/>
      <c r="C5" s="203"/>
      <c r="D5" s="203"/>
      <c r="E5" s="202"/>
      <c r="F5" s="201" t="s">
        <v>13</v>
      </c>
      <c r="G5" s="201" t="s">
        <v>18</v>
      </c>
      <c r="H5" s="201" t="s">
        <v>19</v>
      </c>
      <c r="I5" s="217" t="s">
        <v>20</v>
      </c>
      <c r="J5" s="203"/>
      <c r="K5" s="202"/>
      <c r="L5" s="202"/>
      <c r="M5" s="202"/>
      <c r="N5" s="217"/>
      <c r="O5" s="203"/>
      <c r="P5" s="203"/>
    </row>
    <row r="6" s="190" customFormat="1" ht="33.45" customHeight="1" spans="1:16">
      <c r="A6" s="204" t="s">
        <v>21</v>
      </c>
      <c r="B6" s="205" t="s">
        <v>14</v>
      </c>
      <c r="C6" s="206">
        <f>SUM(D6)</f>
        <v>71</v>
      </c>
      <c r="D6" s="206">
        <f>SUM(E6:F6)</f>
        <v>71</v>
      </c>
      <c r="E6" s="207">
        <v>6</v>
      </c>
      <c r="F6" s="206">
        <f t="shared" ref="F6:F13" si="0">SUM(G6:I6)</f>
        <v>65</v>
      </c>
      <c r="G6" s="207">
        <v>26</v>
      </c>
      <c r="H6" s="207">
        <v>39</v>
      </c>
      <c r="I6" s="207"/>
      <c r="J6" s="218">
        <f t="shared" ref="J6:J13" si="1">SUM(E6*3000+G6*3000)</f>
        <v>96000</v>
      </c>
      <c r="K6" s="207"/>
      <c r="L6" s="207"/>
      <c r="M6" s="207">
        <v>5</v>
      </c>
      <c r="N6" s="207">
        <v>5</v>
      </c>
      <c r="O6" s="207">
        <v>1</v>
      </c>
      <c r="P6" s="207"/>
    </row>
    <row r="7" s="190" customFormat="1" ht="33.45" customHeight="1" spans="1:16">
      <c r="A7" s="208"/>
      <c r="B7" s="207"/>
      <c r="C7" s="206">
        <f t="shared" ref="C7:C12" si="2">SUM(D7,K7,L7,M7,N7)</f>
        <v>0</v>
      </c>
      <c r="D7" s="206">
        <f t="shared" ref="D7:D12" si="3">SUM(E7+F7)</f>
        <v>0</v>
      </c>
      <c r="E7" s="207"/>
      <c r="F7" s="206">
        <f t="shared" si="0"/>
        <v>0</v>
      </c>
      <c r="G7" s="207"/>
      <c r="H7" s="207"/>
      <c r="I7" s="207"/>
      <c r="J7" s="218">
        <f t="shared" si="1"/>
        <v>0</v>
      </c>
      <c r="K7" s="207"/>
      <c r="L7" s="207"/>
      <c r="M7" s="207"/>
      <c r="N7" s="207"/>
      <c r="O7" s="207"/>
      <c r="P7" s="207"/>
    </row>
    <row r="8" s="190" customFormat="1" ht="33.45" customHeight="1" spans="1:16">
      <c r="A8" s="208"/>
      <c r="B8" s="207"/>
      <c r="C8" s="206">
        <f t="shared" si="2"/>
        <v>0</v>
      </c>
      <c r="D8" s="206">
        <f t="shared" si="3"/>
        <v>0</v>
      </c>
      <c r="E8" s="207"/>
      <c r="F8" s="206">
        <f t="shared" si="0"/>
        <v>0</v>
      </c>
      <c r="G8" s="207"/>
      <c r="H8" s="207"/>
      <c r="I8" s="207"/>
      <c r="J8" s="218">
        <f t="shared" si="1"/>
        <v>0</v>
      </c>
      <c r="K8" s="207"/>
      <c r="L8" s="207"/>
      <c r="M8" s="207"/>
      <c r="N8" s="207"/>
      <c r="O8" s="207"/>
      <c r="P8" s="207"/>
    </row>
    <row r="9" s="190" customFormat="1" ht="33.45" customHeight="1" spans="1:16">
      <c r="A9" s="208"/>
      <c r="B9" s="207"/>
      <c r="C9" s="206">
        <f t="shared" si="2"/>
        <v>0</v>
      </c>
      <c r="D9" s="206">
        <f t="shared" si="3"/>
        <v>0</v>
      </c>
      <c r="E9" s="207"/>
      <c r="F9" s="206">
        <f t="shared" si="0"/>
        <v>0</v>
      </c>
      <c r="G9" s="207"/>
      <c r="H9" s="207"/>
      <c r="I9" s="207"/>
      <c r="J9" s="218">
        <f t="shared" si="1"/>
        <v>0</v>
      </c>
      <c r="K9" s="207"/>
      <c r="L9" s="207"/>
      <c r="M9" s="207"/>
      <c r="N9" s="207"/>
      <c r="O9" s="207"/>
      <c r="P9" s="207"/>
    </row>
    <row r="10" s="190" customFormat="1" ht="33.45" customHeight="1" spans="1:16">
      <c r="A10" s="208"/>
      <c r="B10" s="207"/>
      <c r="C10" s="206">
        <f t="shared" si="2"/>
        <v>0</v>
      </c>
      <c r="D10" s="206">
        <f t="shared" si="3"/>
        <v>0</v>
      </c>
      <c r="E10" s="207"/>
      <c r="F10" s="206">
        <f t="shared" si="0"/>
        <v>0</v>
      </c>
      <c r="G10" s="207"/>
      <c r="H10" s="207"/>
      <c r="I10" s="207"/>
      <c r="J10" s="218">
        <f t="shared" si="1"/>
        <v>0</v>
      </c>
      <c r="K10" s="207"/>
      <c r="L10" s="207"/>
      <c r="M10" s="207"/>
      <c r="N10" s="207"/>
      <c r="O10" s="207"/>
      <c r="P10" s="207"/>
    </row>
    <row r="11" s="190" customFormat="1" ht="33.45" customHeight="1" spans="1:16">
      <c r="A11" s="208"/>
      <c r="B11" s="207"/>
      <c r="C11" s="206">
        <f t="shared" si="2"/>
        <v>0</v>
      </c>
      <c r="D11" s="206">
        <f t="shared" si="3"/>
        <v>0</v>
      </c>
      <c r="E11" s="207"/>
      <c r="F11" s="206">
        <f t="shared" si="0"/>
        <v>0</v>
      </c>
      <c r="G11" s="207"/>
      <c r="H11" s="207"/>
      <c r="I11" s="207"/>
      <c r="J11" s="218">
        <f t="shared" si="1"/>
        <v>0</v>
      </c>
      <c r="K11" s="207"/>
      <c r="L11" s="207"/>
      <c r="M11" s="207"/>
      <c r="N11" s="207"/>
      <c r="O11" s="207"/>
      <c r="P11" s="207"/>
    </row>
    <row r="12" ht="33.45" customHeight="1" spans="1:16">
      <c r="A12" s="208"/>
      <c r="B12" s="207"/>
      <c r="C12" s="206">
        <f t="shared" si="2"/>
        <v>0</v>
      </c>
      <c r="D12" s="206">
        <f t="shared" si="3"/>
        <v>0</v>
      </c>
      <c r="E12" s="207"/>
      <c r="F12" s="206">
        <f t="shared" si="0"/>
        <v>0</v>
      </c>
      <c r="G12" s="207"/>
      <c r="H12" s="207"/>
      <c r="I12" s="207"/>
      <c r="J12" s="218">
        <f t="shared" si="1"/>
        <v>0</v>
      </c>
      <c r="K12" s="207"/>
      <c r="L12" s="207"/>
      <c r="M12" s="207"/>
      <c r="N12" s="207"/>
      <c r="O12" s="207"/>
      <c r="P12" s="207"/>
    </row>
    <row r="13" ht="33.45" customHeight="1" spans="1:16">
      <c r="A13" s="209" t="s">
        <v>22</v>
      </c>
      <c r="B13" s="210"/>
      <c r="C13" s="206">
        <f>SUM(C6:C12)</f>
        <v>71</v>
      </c>
      <c r="D13" s="206">
        <f t="shared" ref="D13:P13" si="4">SUM(D6:D12)</f>
        <v>71</v>
      </c>
      <c r="E13" s="206">
        <f t="shared" si="4"/>
        <v>6</v>
      </c>
      <c r="F13" s="206">
        <f t="shared" si="4"/>
        <v>65</v>
      </c>
      <c r="G13" s="206">
        <f t="shared" si="4"/>
        <v>26</v>
      </c>
      <c r="H13" s="206">
        <f t="shared" si="4"/>
        <v>39</v>
      </c>
      <c r="I13" s="206">
        <f t="shared" si="4"/>
        <v>0</v>
      </c>
      <c r="J13" s="219">
        <f t="shared" si="4"/>
        <v>96000</v>
      </c>
      <c r="K13" s="206">
        <f t="shared" si="4"/>
        <v>0</v>
      </c>
      <c r="L13" s="206">
        <f t="shared" si="4"/>
        <v>0</v>
      </c>
      <c r="M13" s="206">
        <f t="shared" si="4"/>
        <v>5</v>
      </c>
      <c r="N13" s="206">
        <f t="shared" si="4"/>
        <v>5</v>
      </c>
      <c r="O13" s="206">
        <f t="shared" si="4"/>
        <v>1</v>
      </c>
      <c r="P13" s="206">
        <f t="shared" si="4"/>
        <v>0</v>
      </c>
    </row>
  </sheetData>
  <mergeCells count="19">
    <mergeCell ref="A1:P1"/>
    <mergeCell ref="A2:F2"/>
    <mergeCell ref="M2:P2"/>
    <mergeCell ref="D3:I3"/>
    <mergeCell ref="K3:L3"/>
    <mergeCell ref="F4:I4"/>
    <mergeCell ref="A13:B13"/>
    <mergeCell ref="A3:A5"/>
    <mergeCell ref="B3:B5"/>
    <mergeCell ref="C3:C5"/>
    <mergeCell ref="D4:D5"/>
    <mergeCell ref="E4:E5"/>
    <mergeCell ref="J3:J5"/>
    <mergeCell ref="K4:K5"/>
    <mergeCell ref="L4:L5"/>
    <mergeCell ref="M3:M5"/>
    <mergeCell ref="N3:N5"/>
    <mergeCell ref="O3:O5"/>
    <mergeCell ref="P3:P5"/>
  </mergeCells>
  <conditionalFormatting sqref="C6:P13">
    <cfRule type="cellIs" dxfId="0" priority="1" stopIfTrue="1" operator="equal">
      <formula>0</formula>
    </cfRule>
  </conditionalFormatting>
  <printOptions horizontalCentered="1" verticalCentered="1"/>
  <pageMargins left="0.94375" right="1.02291666666667" top="0.904166666666667" bottom="0.904166666666667" header="0.313888888888889" footer="0.313888888888889"/>
  <pageSetup paperSize="9"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8"/>
  <sheetViews>
    <sheetView showGridLines="0" showZeros="0" workbookViewId="0">
      <selection activeCell="C17" sqref="C17"/>
    </sheetView>
  </sheetViews>
  <sheetFormatPr defaultColWidth="9.12222222222222" defaultRowHeight="12.75" customHeight="1" outlineLevelCol="3"/>
  <cols>
    <col min="1" max="1" width="18.6222222222222" customWidth="1"/>
    <col min="2" max="2" width="39.8777777777778" customWidth="1"/>
    <col min="3" max="3" width="22.5" customWidth="1"/>
    <col min="4" max="4" width="19.6222222222222" customWidth="1"/>
  </cols>
  <sheetData>
    <row r="1" ht="34.95" customHeight="1" spans="1:4">
      <c r="A1" s="45" t="s">
        <v>298</v>
      </c>
      <c r="B1" s="45"/>
      <c r="C1" s="45"/>
      <c r="D1" s="45"/>
    </row>
    <row r="2" ht="25.05" customHeight="1" spans="1:4">
      <c r="A2" s="65" t="str">
        <f>(部门基本情况表!A2)</f>
        <v>编报单位：万荣县住房和城乡建设管理局（本级）</v>
      </c>
      <c r="B2" s="65"/>
      <c r="C2" s="73"/>
      <c r="D2" s="34" t="s">
        <v>24</v>
      </c>
    </row>
    <row r="3" ht="34.05" customHeight="1" spans="1:4">
      <c r="A3" s="10" t="s">
        <v>299</v>
      </c>
      <c r="B3" s="67"/>
      <c r="C3" s="74" t="s">
        <v>122</v>
      </c>
      <c r="D3" s="68" t="s">
        <v>300</v>
      </c>
    </row>
    <row r="4" ht="34.05" customHeight="1" spans="1:4">
      <c r="A4" s="75" t="s">
        <v>301</v>
      </c>
      <c r="B4" s="76" t="s">
        <v>302</v>
      </c>
      <c r="C4" s="68"/>
      <c r="D4" s="68"/>
    </row>
    <row r="5" ht="34.05" customHeight="1" spans="1:4">
      <c r="A5" s="75"/>
      <c r="B5" s="77" t="s">
        <v>303</v>
      </c>
      <c r="C5" s="43">
        <f>SUM(C6:C20)</f>
        <v>10000000</v>
      </c>
      <c r="D5" s="78"/>
    </row>
    <row r="6" ht="33.45" customHeight="1" spans="1:4">
      <c r="A6" s="79">
        <v>1030156</v>
      </c>
      <c r="B6" s="18" t="s">
        <v>95</v>
      </c>
      <c r="C6" s="71">
        <v>10000000</v>
      </c>
      <c r="D6" s="78"/>
    </row>
    <row r="7" ht="33.45" customHeight="1" spans="1:4">
      <c r="A7" s="80"/>
      <c r="B7" s="81"/>
      <c r="C7" s="43"/>
      <c r="D7" s="78"/>
    </row>
    <row r="8" ht="33.45" customHeight="1" spans="1:4">
      <c r="A8" s="80"/>
      <c r="B8" s="81"/>
      <c r="C8" s="43"/>
      <c r="D8" s="78"/>
    </row>
    <row r="9" ht="33.45" customHeight="1" spans="1:4">
      <c r="A9" s="80"/>
      <c r="B9" s="81"/>
      <c r="C9" s="43"/>
      <c r="D9" s="78"/>
    </row>
    <row r="10" ht="33.45" customHeight="1" spans="1:4">
      <c r="A10" s="80"/>
      <c r="B10" s="81"/>
      <c r="C10" s="43"/>
      <c r="D10" s="78"/>
    </row>
    <row r="11" ht="33.45" customHeight="1" spans="1:4">
      <c r="A11" s="80"/>
      <c r="B11" s="81"/>
      <c r="C11" s="43"/>
      <c r="D11" s="78"/>
    </row>
    <row r="12" ht="33.45" customHeight="1" spans="1:4">
      <c r="A12" s="80"/>
      <c r="B12" s="81"/>
      <c r="C12" s="43"/>
      <c r="D12" s="78"/>
    </row>
    <row r="13" ht="33.45" customHeight="1" spans="1:4">
      <c r="A13" s="80"/>
      <c r="B13" s="81"/>
      <c r="C13" s="43"/>
      <c r="D13" s="78"/>
    </row>
    <row r="14" ht="33.45" customHeight="1" spans="1:4">
      <c r="A14" s="80"/>
      <c r="B14" s="81"/>
      <c r="C14" s="43"/>
      <c r="D14" s="78"/>
    </row>
    <row r="15" ht="33.45" customHeight="1" spans="1:4">
      <c r="A15" s="80"/>
      <c r="B15" s="81"/>
      <c r="C15" s="43"/>
      <c r="D15" s="78"/>
    </row>
    <row r="16" ht="33.45" customHeight="1" spans="1:4">
      <c r="A16" s="80"/>
      <c r="B16" s="81"/>
      <c r="C16" s="43"/>
      <c r="D16" s="78"/>
    </row>
    <row r="17" ht="33.45" customHeight="1" spans="1:4">
      <c r="A17" s="80"/>
      <c r="B17" s="81"/>
      <c r="C17" s="43"/>
      <c r="D17" s="78"/>
    </row>
    <row r="18" ht="33.45" customHeight="1" spans="1:4">
      <c r="A18" s="80"/>
      <c r="B18" s="81"/>
      <c r="C18" s="43"/>
      <c r="D18" s="78"/>
    </row>
    <row r="19" ht="33.45" customHeight="1" spans="1:4">
      <c r="A19" s="80"/>
      <c r="B19" s="82"/>
      <c r="C19" s="83"/>
      <c r="D19" s="84"/>
    </row>
    <row r="20" ht="33.45" customHeight="1" spans="1:4">
      <c r="A20" s="85"/>
      <c r="B20" s="86"/>
      <c r="C20" s="43"/>
      <c r="D20" s="78"/>
    </row>
    <row r="21" customHeight="1" spans="1:3">
      <c r="A21" s="44"/>
      <c r="B21" s="44"/>
      <c r="C21" s="44"/>
    </row>
    <row r="22" customHeight="1" spans="1:3">
      <c r="A22" s="44"/>
      <c r="B22" s="44"/>
      <c r="C22" s="44"/>
    </row>
    <row r="23" customHeight="1" spans="1:3">
      <c r="A23" s="44"/>
      <c r="B23" s="44"/>
      <c r="C23" s="44"/>
    </row>
    <row r="24" customHeight="1" spans="2:3">
      <c r="B24" s="44"/>
      <c r="C24" s="44"/>
    </row>
    <row r="25" customHeight="1" spans="2:3">
      <c r="B25" s="44"/>
      <c r="C25" s="44"/>
    </row>
    <row r="26" customHeight="1" spans="2:3">
      <c r="B26" s="44"/>
      <c r="C26" s="44"/>
    </row>
    <row r="27" customHeight="1" spans="2:3">
      <c r="B27" s="44"/>
      <c r="C27" s="44"/>
    </row>
    <row r="28" customHeight="1" spans="2:2">
      <c r="B28" s="44"/>
    </row>
  </sheetData>
  <mergeCells count="5">
    <mergeCell ref="A1:D1"/>
    <mergeCell ref="A2:B2"/>
    <mergeCell ref="A3:B3"/>
    <mergeCell ref="C3:C4"/>
    <mergeCell ref="D3:D4"/>
  </mergeCells>
  <printOptions horizontalCentered="1"/>
  <pageMargins left="0.904166666666667" right="0.904166666666667" top="1.02291666666667" bottom="0.94375" header="0.511805555555556" footer="0.511805555555556"/>
  <pageSetup paperSize="9" orientation="portrait"/>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showGridLines="0" showZeros="0" topLeftCell="A7" workbookViewId="0">
      <selection activeCell="D15" sqref="D15"/>
    </sheetView>
  </sheetViews>
  <sheetFormatPr defaultColWidth="9.12222222222222" defaultRowHeight="12.75" customHeight="1" outlineLevelCol="4"/>
  <cols>
    <col min="1" max="1" width="16.1222222222222" customWidth="1"/>
    <col min="2" max="2" width="39.1222222222222" customWidth="1"/>
    <col min="3" max="3" width="16" customWidth="1"/>
    <col min="4" max="4" width="14.8777777777778" customWidth="1"/>
    <col min="5" max="5" width="13.8777777777778" customWidth="1"/>
  </cols>
  <sheetData>
    <row r="1" ht="34.95" customHeight="1" spans="1:5">
      <c r="A1" s="45" t="s">
        <v>304</v>
      </c>
      <c r="B1" s="45"/>
      <c r="C1" s="45"/>
      <c r="D1" s="45"/>
      <c r="E1" s="45"/>
    </row>
    <row r="2" ht="25.05" customHeight="1" spans="1:5">
      <c r="A2" s="65" t="str">
        <f>(部门基本情况表!A2)</f>
        <v>编报单位：万荣县住房和城乡建设管理局（本级）</v>
      </c>
      <c r="B2" s="65"/>
      <c r="E2" s="66" t="s">
        <v>24</v>
      </c>
    </row>
    <row r="3" ht="34.05" customHeight="1" spans="1:5">
      <c r="A3" s="10" t="s">
        <v>305</v>
      </c>
      <c r="B3" s="67"/>
      <c r="C3" s="68" t="s">
        <v>98</v>
      </c>
      <c r="D3" s="68" t="s">
        <v>99</v>
      </c>
      <c r="E3" s="68" t="s">
        <v>100</v>
      </c>
    </row>
    <row r="4" ht="34.05" customHeight="1" spans="1:5">
      <c r="A4" s="16" t="s">
        <v>71</v>
      </c>
      <c r="B4" s="49" t="s">
        <v>302</v>
      </c>
      <c r="C4" s="68"/>
      <c r="D4" s="68"/>
      <c r="E4" s="68"/>
    </row>
    <row r="5" ht="34.05" customHeight="1" spans="1:5">
      <c r="A5" s="16"/>
      <c r="B5" s="49" t="s">
        <v>303</v>
      </c>
      <c r="C5" s="43">
        <f t="shared" ref="C5:C7" si="0">SUM(D5:E5)</f>
        <v>10000000</v>
      </c>
      <c r="D5" s="43">
        <f>SUM(D6:D20)</f>
        <v>0</v>
      </c>
      <c r="E5" s="43">
        <f>SUM(E6:E20)</f>
        <v>10000000</v>
      </c>
    </row>
    <row r="6" ht="33.15" customHeight="1" spans="1:5">
      <c r="A6" s="69">
        <v>2121301</v>
      </c>
      <c r="B6" s="70" t="s">
        <v>102</v>
      </c>
      <c r="C6" s="43">
        <f t="shared" si="0"/>
        <v>10000000</v>
      </c>
      <c r="D6" s="71"/>
      <c r="E6" s="71">
        <v>10000000</v>
      </c>
    </row>
    <row r="7" ht="33.15" customHeight="1" spans="1:5">
      <c r="A7" s="17"/>
      <c r="B7" s="72"/>
      <c r="C7" s="43">
        <f t="shared" si="0"/>
        <v>0</v>
      </c>
      <c r="D7" s="43"/>
      <c r="E7" s="43"/>
    </row>
    <row r="8" ht="33.15" customHeight="1" spans="1:5">
      <c r="A8" s="17"/>
      <c r="B8" s="72"/>
      <c r="C8" s="43">
        <f t="shared" ref="C6:C21" si="1">SUM(D8:E8)</f>
        <v>0</v>
      </c>
      <c r="D8" s="43"/>
      <c r="E8" s="43"/>
    </row>
    <row r="9" ht="33.15" customHeight="1" spans="1:5">
      <c r="A9" s="17"/>
      <c r="B9" s="72"/>
      <c r="C9" s="43">
        <f t="shared" si="1"/>
        <v>0</v>
      </c>
      <c r="D9" s="43"/>
      <c r="E9" s="43"/>
    </row>
    <row r="10" ht="33.15" customHeight="1" spans="1:5">
      <c r="A10" s="17"/>
      <c r="B10" s="72"/>
      <c r="C10" s="43">
        <f t="shared" si="1"/>
        <v>0</v>
      </c>
      <c r="D10" s="43"/>
      <c r="E10" s="43"/>
    </row>
    <row r="11" ht="33.15" customHeight="1" spans="1:5">
      <c r="A11" s="17"/>
      <c r="B11" s="72"/>
      <c r="C11" s="43">
        <f t="shared" si="1"/>
        <v>0</v>
      </c>
      <c r="D11" s="43"/>
      <c r="E11" s="43"/>
    </row>
    <row r="12" ht="33.15" customHeight="1" spans="1:5">
      <c r="A12" s="17"/>
      <c r="B12" s="72"/>
      <c r="C12" s="43">
        <f t="shared" si="1"/>
        <v>0</v>
      </c>
      <c r="D12" s="43"/>
      <c r="E12" s="43"/>
    </row>
    <row r="13" ht="33.15" customHeight="1" spans="1:5">
      <c r="A13" s="17"/>
      <c r="B13" s="72"/>
      <c r="C13" s="43">
        <f t="shared" si="1"/>
        <v>0</v>
      </c>
      <c r="D13" s="43"/>
      <c r="E13" s="43"/>
    </row>
    <row r="14" ht="33.15" customHeight="1" spans="1:5">
      <c r="A14" s="17"/>
      <c r="B14" s="72"/>
      <c r="C14" s="43">
        <f t="shared" si="1"/>
        <v>0</v>
      </c>
      <c r="D14" s="43"/>
      <c r="E14" s="43"/>
    </row>
    <row r="15" ht="33.15" customHeight="1" spans="1:5">
      <c r="A15" s="17"/>
      <c r="B15" s="72"/>
      <c r="C15" s="43">
        <f t="shared" si="1"/>
        <v>0</v>
      </c>
      <c r="D15" s="43"/>
      <c r="E15" s="43"/>
    </row>
    <row r="16" ht="33.15" customHeight="1" spans="1:5">
      <c r="A16" s="17"/>
      <c r="B16" s="72"/>
      <c r="C16" s="43">
        <f t="shared" si="1"/>
        <v>0</v>
      </c>
      <c r="D16" s="43"/>
      <c r="E16" s="43"/>
    </row>
    <row r="17" ht="33.15" customHeight="1" spans="1:5">
      <c r="A17" s="17"/>
      <c r="B17" s="54"/>
      <c r="C17" s="43">
        <f t="shared" si="1"/>
        <v>0</v>
      </c>
      <c r="D17" s="43"/>
      <c r="E17" s="43"/>
    </row>
    <row r="18" ht="33.15" customHeight="1" spans="1:5">
      <c r="A18" s="17"/>
      <c r="B18" s="54"/>
      <c r="C18" s="43">
        <f t="shared" si="1"/>
        <v>0</v>
      </c>
      <c r="D18" s="43"/>
      <c r="E18" s="43"/>
    </row>
    <row r="19" ht="33.15" customHeight="1" spans="1:5">
      <c r="A19" s="17"/>
      <c r="B19" s="54"/>
      <c r="C19" s="43">
        <f t="shared" si="1"/>
        <v>0</v>
      </c>
      <c r="D19" s="43"/>
      <c r="E19" s="43"/>
    </row>
    <row r="20" ht="33.15" customHeight="1" spans="1:5">
      <c r="A20" s="17"/>
      <c r="B20" s="54"/>
      <c r="C20" s="43">
        <f t="shared" si="1"/>
        <v>0</v>
      </c>
      <c r="D20" s="43"/>
      <c r="E20" s="43"/>
    </row>
    <row r="21" customHeight="1" spans="1:5">
      <c r="A21" s="44"/>
      <c r="B21" s="44"/>
      <c r="C21" s="44"/>
      <c r="D21" s="44"/>
      <c r="E21" s="44"/>
    </row>
    <row r="22" customHeight="1" spans="1:5">
      <c r="A22" s="44"/>
      <c r="B22" s="44"/>
      <c r="C22" s="44"/>
      <c r="D22" s="44"/>
      <c r="E22" s="44"/>
    </row>
    <row r="23" customHeight="1" spans="2:5">
      <c r="B23" s="44"/>
      <c r="C23" s="44"/>
      <c r="D23" s="44"/>
      <c r="E23" s="44"/>
    </row>
    <row r="24" customHeight="1" spans="2:5">
      <c r="B24" s="44"/>
      <c r="C24" s="44"/>
      <c r="D24" s="44"/>
      <c r="E24" s="44"/>
    </row>
    <row r="25" customHeight="1" spans="2:3">
      <c r="B25" s="44"/>
      <c r="C25" s="44"/>
    </row>
    <row r="26" customHeight="1" spans="2:3">
      <c r="B26" s="44"/>
      <c r="C26" s="44"/>
    </row>
    <row r="27" customHeight="1" spans="3:3">
      <c r="C27" s="44"/>
    </row>
    <row r="28" customHeight="1" spans="3:3">
      <c r="C28" s="44"/>
    </row>
  </sheetData>
  <mergeCells count="6">
    <mergeCell ref="A1:E1"/>
    <mergeCell ref="A2:B2"/>
    <mergeCell ref="A3:B3"/>
    <mergeCell ref="C3:C4"/>
    <mergeCell ref="D3:D4"/>
    <mergeCell ref="E3:E4"/>
  </mergeCells>
  <printOptions horizontalCentered="1"/>
  <pageMargins left="0.904166666666667" right="0.904166666666667" top="1.0625" bottom="0.94375" header="0.511805555555556" footer="0.511805555555556"/>
  <pageSetup paperSize="9" orientation="portrait"/>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3"/>
  <sheetViews>
    <sheetView showGridLines="0" showZeros="0" workbookViewId="0">
      <selection activeCell="E10" sqref="E10"/>
    </sheetView>
  </sheetViews>
  <sheetFormatPr defaultColWidth="9.12222222222222" defaultRowHeight="12.75" customHeight="1"/>
  <cols>
    <col min="1" max="1" width="27.8777777777778" customWidth="1"/>
    <col min="2" max="2" width="12" customWidth="1"/>
    <col min="3" max="3" width="10.3777777777778" customWidth="1"/>
    <col min="4" max="6" width="10" customWidth="1"/>
    <col min="7" max="7" width="9.87777777777778" customWidth="1"/>
    <col min="8" max="8" width="10.1222222222222" customWidth="1"/>
  </cols>
  <sheetData>
    <row r="1" ht="36" customHeight="1" spans="1:8">
      <c r="A1" s="45" t="s">
        <v>306</v>
      </c>
      <c r="B1" s="45"/>
      <c r="C1" s="45"/>
      <c r="D1" s="45"/>
      <c r="E1" s="45"/>
      <c r="F1" s="45"/>
      <c r="G1" s="45"/>
      <c r="H1" s="45"/>
    </row>
    <row r="2" ht="24.75" customHeight="1" spans="1:8">
      <c r="A2" s="33" t="str">
        <f>(部门基本情况表!A2)</f>
        <v>编报单位：万荣县住房和城乡建设管理局（本级）</v>
      </c>
      <c r="B2" s="33"/>
      <c r="C2" s="46"/>
      <c r="D2" s="34"/>
      <c r="E2" s="34"/>
      <c r="F2" s="34"/>
      <c r="G2" s="34"/>
      <c r="H2" s="34" t="s">
        <v>24</v>
      </c>
    </row>
    <row r="3" ht="25.05" customHeight="1" spans="1:8">
      <c r="A3" s="35" t="s">
        <v>307</v>
      </c>
      <c r="B3" s="47" t="s">
        <v>308</v>
      </c>
      <c r="C3" s="48"/>
      <c r="D3" s="48"/>
      <c r="E3" s="48"/>
      <c r="F3" s="48"/>
      <c r="G3" s="48"/>
      <c r="H3" s="49" t="s">
        <v>309</v>
      </c>
    </row>
    <row r="4" ht="25.05" customHeight="1" spans="1:8">
      <c r="A4" s="50"/>
      <c r="B4" s="51" t="s">
        <v>310</v>
      </c>
      <c r="C4" s="52"/>
      <c r="D4" s="47" t="s">
        <v>99</v>
      </c>
      <c r="E4" s="52"/>
      <c r="F4" s="47" t="s">
        <v>100</v>
      </c>
      <c r="G4" s="48"/>
      <c r="H4" s="36"/>
    </row>
    <row r="5" ht="33.75" customHeight="1" spans="1:8">
      <c r="A5" s="53"/>
      <c r="B5" s="54" t="s">
        <v>22</v>
      </c>
      <c r="C5" s="54" t="s">
        <v>311</v>
      </c>
      <c r="D5" s="54" t="s">
        <v>312</v>
      </c>
      <c r="E5" s="54" t="s">
        <v>311</v>
      </c>
      <c r="F5" s="54" t="s">
        <v>312</v>
      </c>
      <c r="G5" s="55" t="s">
        <v>311</v>
      </c>
      <c r="H5" s="36"/>
    </row>
    <row r="6" ht="39" customHeight="1" spans="1:10">
      <c r="A6" s="49" t="s">
        <v>313</v>
      </c>
      <c r="B6" s="56">
        <f t="shared" ref="B6:G6" si="0">SUM(B7,B8,B11)</f>
        <v>15000</v>
      </c>
      <c r="C6" s="56">
        <f t="shared" si="0"/>
        <v>15000</v>
      </c>
      <c r="D6" s="56">
        <f t="shared" si="0"/>
        <v>15000</v>
      </c>
      <c r="E6" s="56">
        <f t="shared" si="0"/>
        <v>15000</v>
      </c>
      <c r="F6" s="56">
        <f t="shared" si="0"/>
        <v>0</v>
      </c>
      <c r="G6" s="56">
        <f t="shared" si="0"/>
        <v>0</v>
      </c>
      <c r="H6" s="39"/>
      <c r="I6" s="44"/>
      <c r="J6" s="44"/>
    </row>
    <row r="7" ht="39" customHeight="1" spans="1:12">
      <c r="A7" s="57" t="s">
        <v>314</v>
      </c>
      <c r="B7" s="56">
        <f t="shared" ref="B7:B11" si="1">SUM(D7+F7)</f>
        <v>0</v>
      </c>
      <c r="C7" s="56">
        <f t="shared" ref="C7:C11" si="2">SUM(E7+G7)</f>
        <v>0</v>
      </c>
      <c r="D7" s="43"/>
      <c r="E7" s="43"/>
      <c r="F7" s="43"/>
      <c r="G7" s="43"/>
      <c r="H7" s="39"/>
      <c r="K7" s="44"/>
      <c r="L7" s="44"/>
    </row>
    <row r="8" ht="39" customHeight="1" spans="1:11">
      <c r="A8" s="57" t="s">
        <v>315</v>
      </c>
      <c r="B8" s="56">
        <f t="shared" si="1"/>
        <v>15000</v>
      </c>
      <c r="C8" s="56">
        <f t="shared" ref="C8:G8" si="3">SUM(C9:C10)</f>
        <v>15000</v>
      </c>
      <c r="D8" s="56">
        <v>15000</v>
      </c>
      <c r="E8" s="56">
        <f>SUM(E9:E10)</f>
        <v>15000</v>
      </c>
      <c r="F8" s="56"/>
      <c r="G8" s="56">
        <f>SUM(G9:G10)</f>
        <v>0</v>
      </c>
      <c r="H8" s="39"/>
      <c r="I8" s="44"/>
      <c r="J8" s="44"/>
      <c r="K8" s="44"/>
    </row>
    <row r="9" ht="39" customHeight="1" spans="1:12">
      <c r="A9" s="58" t="s">
        <v>316</v>
      </c>
      <c r="B9" s="56">
        <f t="shared" si="1"/>
        <v>0</v>
      </c>
      <c r="C9" s="56">
        <f t="shared" ref="C9:C11" si="4">SUM(E9+G9)</f>
        <v>0</v>
      </c>
      <c r="D9" s="43"/>
      <c r="E9" s="43"/>
      <c r="F9" s="43"/>
      <c r="G9" s="43"/>
      <c r="H9" s="39"/>
      <c r="I9" s="44"/>
      <c r="J9" s="44"/>
      <c r="L9" s="44"/>
    </row>
    <row r="10" ht="39" customHeight="1" spans="1:12">
      <c r="A10" s="58" t="s">
        <v>317</v>
      </c>
      <c r="B10" s="56">
        <f t="shared" si="1"/>
        <v>15000</v>
      </c>
      <c r="C10" s="56">
        <f t="shared" si="4"/>
        <v>15000</v>
      </c>
      <c r="D10" s="43">
        <v>15000</v>
      </c>
      <c r="E10" s="43">
        <f>SUM('一般公共预算财政拨款基本及项目经济分类总表（八）'!AO6)</f>
        <v>15000</v>
      </c>
      <c r="F10" s="43"/>
      <c r="G10" s="43">
        <f>SUM('一般公共预算财政拨款基本及项目经济分类总表（八）'!AO5-'一般公共预算财政拨款基本及项目经济分类总表（八）'!AO6)</f>
        <v>0</v>
      </c>
      <c r="H10" s="39"/>
      <c r="I10" s="44"/>
      <c r="J10" s="44"/>
      <c r="K10" s="44"/>
      <c r="L10" s="44"/>
    </row>
    <row r="11" ht="39" customHeight="1" spans="1:12">
      <c r="A11" s="59" t="s">
        <v>183</v>
      </c>
      <c r="B11" s="56">
        <f t="shared" si="1"/>
        <v>0</v>
      </c>
      <c r="C11" s="56">
        <f t="shared" si="4"/>
        <v>0</v>
      </c>
      <c r="D11" s="43"/>
      <c r="E11" s="43">
        <f>SUM('一般公共预算财政拨款基本及项目经济分类总表（八）'!AN6)</f>
        <v>0</v>
      </c>
      <c r="F11" s="43"/>
      <c r="G11" s="43">
        <f>SUM('一般公共预算财政拨款基本及项目经济分类总表（八）'!AN5-'一般公共预算财政拨款基本及项目经济分类总表（八）'!AN6)</f>
        <v>0</v>
      </c>
      <c r="H11" s="39"/>
      <c r="I11" s="44"/>
      <c r="J11" s="44"/>
      <c r="K11" s="44"/>
      <c r="L11" s="44"/>
    </row>
    <row r="12" ht="285" customHeight="1" spans="1:10">
      <c r="A12" s="60" t="s">
        <v>318</v>
      </c>
      <c r="B12" s="61"/>
      <c r="C12" s="61"/>
      <c r="D12" s="61"/>
      <c r="E12" s="61"/>
      <c r="F12" s="61"/>
      <c r="G12" s="61"/>
      <c r="H12" s="62"/>
      <c r="I12" s="44"/>
      <c r="J12" s="44"/>
    </row>
    <row r="13" ht="32.25" customHeight="1" spans="1:11">
      <c r="A13" s="63" t="s">
        <v>319</v>
      </c>
      <c r="B13" s="64"/>
      <c r="C13" s="64"/>
      <c r="D13" s="64"/>
      <c r="E13" s="64"/>
      <c r="F13" s="64"/>
      <c r="G13" s="64"/>
      <c r="H13" s="64"/>
      <c r="K13" s="44"/>
    </row>
  </sheetData>
  <mergeCells count="10">
    <mergeCell ref="A1:H1"/>
    <mergeCell ref="A2:B2"/>
    <mergeCell ref="B3:G3"/>
    <mergeCell ref="B4:C4"/>
    <mergeCell ref="D4:E4"/>
    <mergeCell ref="F4:G4"/>
    <mergeCell ref="A12:H12"/>
    <mergeCell ref="A13:H13"/>
    <mergeCell ref="A3:A5"/>
    <mergeCell ref="H3:H5"/>
  </mergeCells>
  <printOptions horizontalCentered="1"/>
  <pageMargins left="0.904166666666667" right="0.904166666666667" top="1.02291666666667" bottom="0.94375" header="0.511805555555556" footer="0.511805555555556"/>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showGridLines="0" showZeros="0" workbookViewId="0">
      <selection activeCell="C7" sqref="C7"/>
    </sheetView>
  </sheetViews>
  <sheetFormatPr defaultColWidth="9.12222222222222" defaultRowHeight="12.75" customHeight="1" outlineLevelCol="2"/>
  <cols>
    <col min="1" max="1" width="33.8777777777778" customWidth="1"/>
    <col min="2" max="2" width="28.5" customWidth="1"/>
    <col min="3" max="3" width="38.1222222222222" customWidth="1"/>
  </cols>
  <sheetData>
    <row r="1" ht="34.95" customHeight="1" spans="1:3">
      <c r="A1" s="32" t="s">
        <v>320</v>
      </c>
      <c r="B1" s="32"/>
      <c r="C1" s="32"/>
    </row>
    <row r="2" ht="25.95" customHeight="1" spans="1:3">
      <c r="A2" s="33" t="str">
        <f>(部门基本情况表!A2)</f>
        <v>编报单位：万荣县住房和城乡建设管理局（本级）</v>
      </c>
      <c r="B2" s="33"/>
      <c r="C2" s="34" t="s">
        <v>24</v>
      </c>
    </row>
    <row r="3" ht="40.05" customHeight="1" spans="1:3">
      <c r="A3" s="35" t="s">
        <v>321</v>
      </c>
      <c r="B3" s="36" t="s">
        <v>122</v>
      </c>
      <c r="C3" s="36" t="s">
        <v>309</v>
      </c>
    </row>
    <row r="4" ht="33" customHeight="1" spans="1:3">
      <c r="A4" s="37" t="s">
        <v>119</v>
      </c>
      <c r="B4" s="38">
        <f>SUM(B5:B21)</f>
        <v>310173</v>
      </c>
      <c r="C4" s="39"/>
    </row>
    <row r="5" ht="33" customHeight="1" spans="1:3">
      <c r="A5" s="40" t="s">
        <v>322</v>
      </c>
      <c r="B5" s="38">
        <f>SUM('一般公共预算财政拨款基本支出经济分类表（七）'!D5)</f>
        <v>310173</v>
      </c>
      <c r="C5" s="41" t="s">
        <v>323</v>
      </c>
    </row>
    <row r="6" ht="33" customHeight="1" spans="1:3">
      <c r="A6" s="42"/>
      <c r="B6" s="43"/>
      <c r="C6" s="39"/>
    </row>
    <row r="7" ht="33" customHeight="1" spans="1:3">
      <c r="A7" s="42"/>
      <c r="B7" s="43"/>
      <c r="C7" s="39"/>
    </row>
    <row r="8" ht="33" customHeight="1" spans="1:3">
      <c r="A8" s="42"/>
      <c r="B8" s="43"/>
      <c r="C8" s="39"/>
    </row>
    <row r="9" ht="33" customHeight="1" spans="1:3">
      <c r="A9" s="42"/>
      <c r="B9" s="43"/>
      <c r="C9" s="39"/>
    </row>
    <row r="10" ht="33" customHeight="1" spans="1:3">
      <c r="A10" s="42"/>
      <c r="B10" s="43"/>
      <c r="C10" s="39"/>
    </row>
    <row r="11" ht="33" customHeight="1" spans="1:3">
      <c r="A11" s="42"/>
      <c r="B11" s="43"/>
      <c r="C11" s="39"/>
    </row>
    <row r="12" ht="33" customHeight="1" spans="1:3">
      <c r="A12" s="42"/>
      <c r="B12" s="43"/>
      <c r="C12" s="39"/>
    </row>
    <row r="13" ht="33" customHeight="1" spans="1:3">
      <c r="A13" s="42"/>
      <c r="B13" s="43"/>
      <c r="C13" s="39"/>
    </row>
    <row r="14" ht="33" customHeight="1" spans="1:3">
      <c r="A14" s="42"/>
      <c r="B14" s="43"/>
      <c r="C14" s="39"/>
    </row>
    <row r="15" ht="33" customHeight="1" spans="1:3">
      <c r="A15" s="37"/>
      <c r="B15" s="43"/>
      <c r="C15" s="39"/>
    </row>
    <row r="16" ht="33" customHeight="1" spans="1:3">
      <c r="A16" s="37"/>
      <c r="B16" s="43"/>
      <c r="C16" s="39"/>
    </row>
    <row r="17" ht="33" customHeight="1" spans="1:3">
      <c r="A17" s="37"/>
      <c r="B17" s="43"/>
      <c r="C17" s="39"/>
    </row>
    <row r="18" ht="33" customHeight="1" spans="1:3">
      <c r="A18" s="37"/>
      <c r="B18" s="43"/>
      <c r="C18" s="39"/>
    </row>
    <row r="19" ht="33" customHeight="1" spans="1:3">
      <c r="A19" s="37"/>
      <c r="B19" s="43"/>
      <c r="C19" s="39"/>
    </row>
    <row r="20" ht="33" customHeight="1" spans="1:3">
      <c r="A20" s="37"/>
      <c r="B20" s="43"/>
      <c r="C20" s="39"/>
    </row>
    <row r="21" ht="33" customHeight="1" spans="1:3">
      <c r="A21" s="37"/>
      <c r="B21" s="43"/>
      <c r="C21" s="39"/>
    </row>
    <row r="22" customHeight="1" spans="1:3">
      <c r="A22" s="44"/>
      <c r="B22" s="44"/>
      <c r="C22" s="44"/>
    </row>
    <row r="23" customHeight="1" spans="1:3">
      <c r="A23" s="44"/>
      <c r="B23" s="44"/>
      <c r="C23" s="44"/>
    </row>
    <row r="24" customHeight="1" spans="1:3">
      <c r="A24" s="44"/>
      <c r="B24" s="44"/>
      <c r="C24" s="44"/>
    </row>
    <row r="25" customHeight="1" spans="2:3">
      <c r="B25" s="44"/>
      <c r="C25" s="44"/>
    </row>
    <row r="26" customHeight="1" spans="2:3">
      <c r="B26" s="44"/>
      <c r="C26" s="44"/>
    </row>
  </sheetData>
  <mergeCells count="2">
    <mergeCell ref="A1:C1"/>
    <mergeCell ref="A2:B2"/>
  </mergeCells>
  <printOptions horizontalCentered="1"/>
  <pageMargins left="0.904166666666667" right="0.904166666666667" top="1.02291666666667" bottom="0.94375" header="0.511805555555556" footer="0.511805555555556"/>
  <pageSetup paperSize="9" orientation="portrait"/>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3"/>
  </sheetPr>
  <dimension ref="A1:M14"/>
  <sheetViews>
    <sheetView workbookViewId="0">
      <selection activeCell="F7" sqref="F7"/>
    </sheetView>
  </sheetViews>
  <sheetFormatPr defaultColWidth="12" defaultRowHeight="22.5" customHeight="1"/>
  <cols>
    <col min="1" max="1" width="5.5" style="3" customWidth="1"/>
    <col min="2" max="2" width="19.1222222222222" style="2" customWidth="1"/>
    <col min="3" max="3" width="13.6222222222222" style="2" customWidth="1"/>
    <col min="4" max="4" width="6" style="2" customWidth="1"/>
    <col min="5" max="5" width="7.62222222222222" style="2" customWidth="1"/>
    <col min="6" max="6" width="34.6222222222222" style="2" customWidth="1"/>
    <col min="7" max="7" width="13.3777777777778" style="3" customWidth="1"/>
    <col min="8" max="8" width="12.1222222222222" style="2" customWidth="1"/>
    <col min="9" max="9" width="11.8777777777778" style="2" customWidth="1"/>
    <col min="10" max="11" width="12.1222222222222" style="2" customWidth="1"/>
    <col min="12" max="12" width="11" style="4" customWidth="1"/>
    <col min="13" max="13" width="10.8777777777778" style="2" customWidth="1"/>
    <col min="14" max="16384" width="12" style="3"/>
  </cols>
  <sheetData>
    <row r="1" ht="33" customHeight="1" spans="1:13">
      <c r="A1" s="5" t="s">
        <v>324</v>
      </c>
      <c r="B1" s="5"/>
      <c r="C1" s="5"/>
      <c r="D1" s="5"/>
      <c r="E1" s="5"/>
      <c r="F1" s="5"/>
      <c r="G1" s="5"/>
      <c r="H1" s="5"/>
      <c r="I1" s="5"/>
      <c r="J1" s="5"/>
      <c r="K1" s="5"/>
      <c r="L1" s="5"/>
      <c r="M1" s="5"/>
    </row>
    <row r="2" ht="25.05" customHeight="1" spans="1:13">
      <c r="A2" s="6" t="str">
        <f>(部门基本情况表!A2)</f>
        <v>编报单位：万荣县住房和城乡建设管理局（本级）</v>
      </c>
      <c r="B2" s="6"/>
      <c r="C2" s="6"/>
      <c r="D2" s="6"/>
      <c r="E2" s="6"/>
      <c r="F2" s="6"/>
      <c r="G2" s="7"/>
      <c r="H2" s="7"/>
      <c r="I2" s="7"/>
      <c r="J2" s="7"/>
      <c r="K2" s="7"/>
      <c r="L2" s="27" t="s">
        <v>325</v>
      </c>
      <c r="M2" s="27"/>
    </row>
    <row r="3" s="1" customFormat="1" ht="27" customHeight="1" spans="1:13">
      <c r="A3" s="8" t="s">
        <v>326</v>
      </c>
      <c r="B3" s="9" t="s">
        <v>327</v>
      </c>
      <c r="C3" s="9" t="s">
        <v>328</v>
      </c>
      <c r="D3" s="9" t="s">
        <v>329</v>
      </c>
      <c r="E3" s="9" t="s">
        <v>330</v>
      </c>
      <c r="F3" s="9" t="s">
        <v>331</v>
      </c>
      <c r="G3" s="10" t="s">
        <v>332</v>
      </c>
      <c r="H3" s="11"/>
      <c r="I3" s="11"/>
      <c r="J3" s="11"/>
      <c r="K3" s="11"/>
      <c r="L3" s="28"/>
      <c r="M3" s="9" t="s">
        <v>300</v>
      </c>
    </row>
    <row r="4" s="1" customFormat="1" ht="27" customHeight="1" spans="1:13">
      <c r="A4" s="12"/>
      <c r="B4" s="13"/>
      <c r="C4" s="14"/>
      <c r="D4" s="13"/>
      <c r="E4" s="13"/>
      <c r="F4" s="15"/>
      <c r="G4" s="16" t="s">
        <v>333</v>
      </c>
      <c r="H4" s="17" t="s">
        <v>334</v>
      </c>
      <c r="I4" s="17" t="s">
        <v>335</v>
      </c>
      <c r="J4" s="17" t="s">
        <v>336</v>
      </c>
      <c r="K4" s="17" t="s">
        <v>337</v>
      </c>
      <c r="L4" s="29" t="s">
        <v>338</v>
      </c>
      <c r="M4" s="13"/>
    </row>
    <row r="5" s="2" customFormat="1" ht="37" customHeight="1" spans="1:13">
      <c r="A5" s="18">
        <v>1</v>
      </c>
      <c r="B5" s="18" t="s">
        <v>339</v>
      </c>
      <c r="C5" s="19" t="s">
        <v>340</v>
      </c>
      <c r="D5" s="19" t="s">
        <v>341</v>
      </c>
      <c r="E5" s="19">
        <v>1</v>
      </c>
      <c r="F5" s="19" t="s">
        <v>342</v>
      </c>
      <c r="G5" s="20">
        <f>SUM(H5:L5)</f>
        <v>0.4</v>
      </c>
      <c r="H5" s="20">
        <v>0.4</v>
      </c>
      <c r="I5" s="20"/>
      <c r="J5" s="20"/>
      <c r="K5" s="20"/>
      <c r="L5" s="20"/>
      <c r="M5" s="30"/>
    </row>
    <row r="6" s="2" customFormat="1" ht="37" customHeight="1" spans="1:13">
      <c r="A6" s="18">
        <v>2</v>
      </c>
      <c r="B6" s="18" t="s">
        <v>343</v>
      </c>
      <c r="C6" s="19" t="s">
        <v>344</v>
      </c>
      <c r="D6" s="19" t="s">
        <v>345</v>
      </c>
      <c r="E6" s="19">
        <v>1</v>
      </c>
      <c r="F6" s="19" t="s">
        <v>346</v>
      </c>
      <c r="G6" s="20">
        <f t="shared" ref="G6:G13" si="0">SUM(H6:L6)</f>
        <v>0.95</v>
      </c>
      <c r="H6" s="20">
        <v>0.95</v>
      </c>
      <c r="I6" s="21"/>
      <c r="J6" s="21"/>
      <c r="K6" s="21"/>
      <c r="L6" s="21"/>
      <c r="M6" s="8"/>
    </row>
    <row r="7" s="2" customFormat="1" ht="37" customHeight="1" spans="1:13">
      <c r="A7" s="18">
        <v>3</v>
      </c>
      <c r="B7" s="18" t="s">
        <v>347</v>
      </c>
      <c r="C7" s="19" t="s">
        <v>348</v>
      </c>
      <c r="D7" s="19" t="s">
        <v>345</v>
      </c>
      <c r="E7" s="19">
        <v>2</v>
      </c>
      <c r="F7" s="19" t="s">
        <v>349</v>
      </c>
      <c r="G7" s="20">
        <f t="shared" si="0"/>
        <v>0.1</v>
      </c>
      <c r="H7" s="20">
        <v>0.1</v>
      </c>
      <c r="I7" s="21"/>
      <c r="J7" s="21"/>
      <c r="K7" s="21"/>
      <c r="L7" s="21"/>
      <c r="M7" s="8"/>
    </row>
    <row r="8" s="2" customFormat="1" ht="37" customHeight="1" spans="1:13">
      <c r="A8" s="8">
        <v>4</v>
      </c>
      <c r="B8" s="18" t="s">
        <v>350</v>
      </c>
      <c r="C8" s="19" t="s">
        <v>351</v>
      </c>
      <c r="D8" s="19" t="s">
        <v>352</v>
      </c>
      <c r="E8" s="19">
        <v>100</v>
      </c>
      <c r="F8" s="19" t="s">
        <v>353</v>
      </c>
      <c r="G8" s="20">
        <f t="shared" si="0"/>
        <v>2.2</v>
      </c>
      <c r="H8" s="21">
        <v>2.2</v>
      </c>
      <c r="I8" s="21"/>
      <c r="J8" s="21"/>
      <c r="K8" s="21"/>
      <c r="L8" s="21"/>
      <c r="M8" s="8"/>
    </row>
    <row r="9" s="2" customFormat="1" ht="37" customHeight="1" spans="1:13">
      <c r="A9" s="8">
        <v>5</v>
      </c>
      <c r="B9" s="8" t="s">
        <v>354</v>
      </c>
      <c r="C9" s="8" t="s">
        <v>355</v>
      </c>
      <c r="D9" s="8" t="s">
        <v>345</v>
      </c>
      <c r="E9" s="8">
        <v>50</v>
      </c>
      <c r="F9" s="8" t="s">
        <v>356</v>
      </c>
      <c r="G9" s="20">
        <f t="shared" si="0"/>
        <v>12000</v>
      </c>
      <c r="H9" s="21">
        <v>12000</v>
      </c>
      <c r="I9" s="21"/>
      <c r="J9" s="21"/>
      <c r="K9" s="21"/>
      <c r="L9" s="21"/>
      <c r="M9" s="8"/>
    </row>
    <row r="10" s="2" customFormat="1" ht="37" customHeight="1" spans="1:13">
      <c r="A10" s="8">
        <v>6</v>
      </c>
      <c r="B10" s="8" t="s">
        <v>357</v>
      </c>
      <c r="C10" s="8" t="s">
        <v>358</v>
      </c>
      <c r="D10" s="8" t="s">
        <v>345</v>
      </c>
      <c r="E10" s="8">
        <v>1</v>
      </c>
      <c r="F10" s="9" t="s">
        <v>359</v>
      </c>
      <c r="G10" s="20">
        <f t="shared" si="0"/>
        <v>239</v>
      </c>
      <c r="H10" s="21">
        <v>239</v>
      </c>
      <c r="I10" s="21"/>
      <c r="J10" s="21"/>
      <c r="K10" s="21"/>
      <c r="L10" s="21"/>
      <c r="M10" s="8"/>
    </row>
    <row r="11" s="2" customFormat="1" ht="37" customHeight="1" spans="1:13">
      <c r="A11" s="8"/>
      <c r="B11" s="8"/>
      <c r="C11" s="8"/>
      <c r="D11" s="8"/>
      <c r="E11" s="8"/>
      <c r="F11" s="9"/>
      <c r="G11" s="22"/>
      <c r="H11" s="21"/>
      <c r="I11" s="21"/>
      <c r="J11" s="21"/>
      <c r="K11" s="21"/>
      <c r="L11" s="21"/>
      <c r="M11" s="8"/>
    </row>
    <row r="12" s="2" customFormat="1" ht="37" customHeight="1" spans="1:13">
      <c r="A12" s="8"/>
      <c r="B12" s="8"/>
      <c r="C12" s="8"/>
      <c r="D12" s="8"/>
      <c r="E12" s="8"/>
      <c r="F12" s="9"/>
      <c r="G12" s="22"/>
      <c r="H12" s="21"/>
      <c r="I12" s="21"/>
      <c r="J12" s="21"/>
      <c r="K12" s="21"/>
      <c r="L12" s="21"/>
      <c r="M12" s="8"/>
    </row>
    <row r="13" s="2" customFormat="1" ht="37" customHeight="1" spans="1:13">
      <c r="A13" s="8"/>
      <c r="B13" s="8"/>
      <c r="C13" s="8"/>
      <c r="D13" s="8"/>
      <c r="E13" s="8"/>
      <c r="F13" s="9"/>
      <c r="G13" s="22"/>
      <c r="H13" s="21"/>
      <c r="I13" s="21"/>
      <c r="J13" s="21"/>
      <c r="K13" s="21"/>
      <c r="L13" s="21"/>
      <c r="M13" s="8"/>
    </row>
    <row r="14" s="2" customFormat="1" ht="37" customHeight="1" spans="1:13">
      <c r="A14" s="23" t="s">
        <v>360</v>
      </c>
      <c r="B14" s="24"/>
      <c r="C14" s="24"/>
      <c r="D14" s="24"/>
      <c r="E14" s="24"/>
      <c r="F14" s="25"/>
      <c r="G14" s="26">
        <f t="shared" ref="G14:L14" si="1">SUM(G5:G13)</f>
        <v>12242.65</v>
      </c>
      <c r="H14" s="20">
        <f t="shared" si="1"/>
        <v>12242.65</v>
      </c>
      <c r="I14" s="20">
        <f t="shared" si="1"/>
        <v>0</v>
      </c>
      <c r="J14" s="20">
        <f t="shared" si="1"/>
        <v>0</v>
      </c>
      <c r="K14" s="20">
        <f t="shared" si="1"/>
        <v>0</v>
      </c>
      <c r="L14" s="20">
        <f t="shared" si="1"/>
        <v>0</v>
      </c>
      <c r="M14" s="31"/>
    </row>
  </sheetData>
  <mergeCells count="12">
    <mergeCell ref="A1:M1"/>
    <mergeCell ref="A2:F2"/>
    <mergeCell ref="L2:M2"/>
    <mergeCell ref="G3:L3"/>
    <mergeCell ref="A14:F14"/>
    <mergeCell ref="A3:A4"/>
    <mergeCell ref="B3:B4"/>
    <mergeCell ref="C3:C4"/>
    <mergeCell ref="D3:D4"/>
    <mergeCell ref="E3:E4"/>
    <mergeCell ref="F3:F4"/>
    <mergeCell ref="M3:M4"/>
  </mergeCells>
  <conditionalFormatting sqref="G5:L7 H8:L13 G14:L14 G8:G10">
    <cfRule type="cellIs" dxfId="0" priority="1" stopIfTrue="1" operator="equal">
      <formula>0</formula>
    </cfRule>
  </conditionalFormatting>
  <printOptions horizontalCentered="1" verticalCentered="1"/>
  <pageMargins left="0.94375" right="1.02291666666667" top="0.904166666666667" bottom="0.904166666666667" header="0.313888888888889" footer="0.313888888888889"/>
  <pageSetup paperSize="9" scale="90"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3"/>
  </sheetPr>
  <dimension ref="A1:I35"/>
  <sheetViews>
    <sheetView showGridLines="0" showZeros="0" workbookViewId="0">
      <selection activeCell="D26" sqref="D26"/>
    </sheetView>
  </sheetViews>
  <sheetFormatPr defaultColWidth="9.12222222222222" defaultRowHeight="12.75" customHeight="1"/>
  <cols>
    <col min="1" max="1" width="37.5" customWidth="1"/>
    <col min="2" max="2" width="15.3777777777778" customWidth="1"/>
    <col min="3" max="3" width="31.3777777777778" customWidth="1"/>
    <col min="4" max="4" width="16" customWidth="1"/>
  </cols>
  <sheetData>
    <row r="1" ht="30" customHeight="1" spans="1:4">
      <c r="A1" s="45" t="s">
        <v>23</v>
      </c>
      <c r="B1" s="45"/>
      <c r="C1" s="45"/>
      <c r="D1" s="45"/>
    </row>
    <row r="2" ht="22.05" customHeight="1" spans="1:4">
      <c r="A2" s="65" t="str">
        <f>(部门基本情况表!A2)</f>
        <v>编报单位：万荣县住房和城乡建设管理局（本级）</v>
      </c>
      <c r="B2" s="65"/>
      <c r="C2" s="175"/>
      <c r="D2" s="171" t="s">
        <v>24</v>
      </c>
    </row>
    <row r="3" ht="27" customHeight="1" spans="1:4">
      <c r="A3" s="150" t="s">
        <v>25</v>
      </c>
      <c r="B3" s="176"/>
      <c r="C3" s="177" t="s">
        <v>26</v>
      </c>
      <c r="D3" s="178"/>
    </row>
    <row r="4" ht="27" customHeight="1" spans="1:4">
      <c r="A4" s="47" t="s">
        <v>27</v>
      </c>
      <c r="B4" s="179" t="s">
        <v>28</v>
      </c>
      <c r="C4" s="180" t="s">
        <v>27</v>
      </c>
      <c r="D4" s="181" t="s">
        <v>28</v>
      </c>
    </row>
    <row r="5" ht="20.25" customHeight="1" spans="1:6">
      <c r="A5" s="182" t="s">
        <v>29</v>
      </c>
      <c r="B5" s="157">
        <f>SUM(B6:B7)</f>
        <v>143950657</v>
      </c>
      <c r="C5" s="156" t="s">
        <v>30</v>
      </c>
      <c r="D5" s="155"/>
      <c r="E5" s="183"/>
      <c r="F5" s="44"/>
    </row>
    <row r="6" ht="20.25" customHeight="1" spans="1:7">
      <c r="A6" s="184" t="s">
        <v>31</v>
      </c>
      <c r="B6" s="162">
        <f>SUM('部门预算收入总表（二）'!D5)</f>
        <v>143950657</v>
      </c>
      <c r="C6" s="156" t="s">
        <v>32</v>
      </c>
      <c r="D6" s="155">
        <v>0</v>
      </c>
      <c r="F6" s="44"/>
      <c r="G6" s="44"/>
    </row>
    <row r="7" ht="20.25" customHeight="1" spans="1:6">
      <c r="A7" s="154" t="s">
        <v>33</v>
      </c>
      <c r="B7" s="162">
        <f>SUM('部门预算收入总表（二）'!E5)</f>
        <v>0</v>
      </c>
      <c r="C7" s="156" t="s">
        <v>34</v>
      </c>
      <c r="D7" s="155">
        <v>0</v>
      </c>
      <c r="E7" s="44"/>
      <c r="F7" s="44"/>
    </row>
    <row r="8" ht="20.25" customHeight="1" spans="1:6">
      <c r="A8" s="184" t="s">
        <v>35</v>
      </c>
      <c r="B8" s="162">
        <f>SUM('部门预算收入总表（二）'!F5)</f>
        <v>10000000</v>
      </c>
      <c r="C8" s="156" t="s">
        <v>36</v>
      </c>
      <c r="D8" s="155">
        <v>0</v>
      </c>
      <c r="E8" s="44"/>
      <c r="F8" s="44"/>
    </row>
    <row r="9" ht="20.25" customHeight="1" spans="1:7">
      <c r="A9" s="184" t="s">
        <v>37</v>
      </c>
      <c r="B9" s="185"/>
      <c r="C9" s="156" t="s">
        <v>38</v>
      </c>
      <c r="D9" s="155"/>
      <c r="E9" s="44"/>
      <c r="F9" s="44"/>
      <c r="G9" s="44"/>
    </row>
    <row r="10" ht="20.25" customHeight="1" spans="1:7">
      <c r="A10" s="184" t="s">
        <v>39</v>
      </c>
      <c r="B10" s="185">
        <f>SUM('部门预算收入总表（二）'!G5)</f>
        <v>0</v>
      </c>
      <c r="C10" s="156" t="s">
        <v>40</v>
      </c>
      <c r="D10" s="155">
        <v>0</v>
      </c>
      <c r="E10" s="183"/>
      <c r="F10" s="44"/>
      <c r="G10" s="44"/>
    </row>
    <row r="11" ht="20.25" customHeight="1" spans="1:7">
      <c r="A11" s="78"/>
      <c r="B11" s="164"/>
      <c r="C11" s="41" t="s">
        <v>41</v>
      </c>
      <c r="D11" s="155"/>
      <c r="E11" s="44"/>
      <c r="F11" s="44"/>
      <c r="G11" s="44"/>
    </row>
    <row r="12" ht="20.25" customHeight="1" spans="1:6">
      <c r="A12" s="78"/>
      <c r="B12" s="164"/>
      <c r="C12" s="156" t="s">
        <v>42</v>
      </c>
      <c r="D12" s="161">
        <v>975883</v>
      </c>
      <c r="E12" s="44"/>
      <c r="F12" s="44"/>
    </row>
    <row r="13" ht="20.25" customHeight="1" spans="1:7">
      <c r="A13" s="78"/>
      <c r="B13" s="164"/>
      <c r="C13" s="156" t="s">
        <v>43</v>
      </c>
      <c r="D13" s="157"/>
      <c r="E13" s="44"/>
      <c r="F13" s="44"/>
      <c r="G13" s="44"/>
    </row>
    <row r="14" ht="20.25" customHeight="1" spans="1:6">
      <c r="A14" s="78"/>
      <c r="B14" s="164"/>
      <c r="C14" s="41" t="s">
        <v>44</v>
      </c>
      <c r="D14" s="157">
        <v>305157</v>
      </c>
      <c r="E14" s="44"/>
      <c r="F14" s="44"/>
    </row>
    <row r="15" ht="20.25" customHeight="1" spans="1:7">
      <c r="A15" s="78"/>
      <c r="B15" s="164"/>
      <c r="C15" s="156" t="s">
        <v>45</v>
      </c>
      <c r="D15" s="157">
        <v>33229500</v>
      </c>
      <c r="E15" s="44"/>
      <c r="F15" s="44"/>
      <c r="G15" s="44"/>
    </row>
    <row r="16" ht="20.25" customHeight="1" spans="1:6">
      <c r="A16" s="78"/>
      <c r="B16" s="164"/>
      <c r="C16" s="156" t="s">
        <v>46</v>
      </c>
      <c r="D16" s="157">
        <v>118896636</v>
      </c>
      <c r="E16" s="44"/>
      <c r="F16" s="44"/>
    </row>
    <row r="17" ht="20.25" customHeight="1" spans="1:5">
      <c r="A17" s="78"/>
      <c r="B17" s="164"/>
      <c r="C17" s="156" t="s">
        <v>47</v>
      </c>
      <c r="D17" s="157"/>
      <c r="E17" s="44"/>
    </row>
    <row r="18" ht="20.25" customHeight="1" spans="1:8">
      <c r="A18" s="78"/>
      <c r="B18" s="164"/>
      <c r="C18" s="156" t="s">
        <v>48</v>
      </c>
      <c r="D18" s="157"/>
      <c r="E18" s="44"/>
      <c r="F18" s="44"/>
      <c r="G18" s="44"/>
      <c r="H18" s="44"/>
    </row>
    <row r="19" ht="20.25" customHeight="1" spans="1:8">
      <c r="A19" s="78"/>
      <c r="B19" s="164"/>
      <c r="C19" s="156" t="s">
        <v>49</v>
      </c>
      <c r="D19" s="157"/>
      <c r="E19" s="44"/>
      <c r="F19" s="44"/>
      <c r="G19" s="44"/>
      <c r="H19" s="44"/>
    </row>
    <row r="20" ht="20.25" customHeight="1" spans="1:6">
      <c r="A20" s="78"/>
      <c r="B20" s="164"/>
      <c r="C20" s="156" t="s">
        <v>50</v>
      </c>
      <c r="D20" s="157"/>
      <c r="E20" s="44"/>
      <c r="F20" s="44"/>
    </row>
    <row r="21" ht="20.25" customHeight="1" spans="1:4">
      <c r="A21" s="78"/>
      <c r="B21" s="164"/>
      <c r="C21" s="156" t="s">
        <v>51</v>
      </c>
      <c r="D21" s="157"/>
    </row>
    <row r="22" ht="20.25" customHeight="1" spans="1:5">
      <c r="A22" s="78"/>
      <c r="B22" s="164"/>
      <c r="C22" s="156" t="s">
        <v>52</v>
      </c>
      <c r="D22" s="157"/>
      <c r="E22" s="44"/>
    </row>
    <row r="23" ht="20.25" customHeight="1" spans="1:6">
      <c r="A23" s="78"/>
      <c r="B23" s="164"/>
      <c r="C23" s="41" t="s">
        <v>53</v>
      </c>
      <c r="D23" s="157"/>
      <c r="E23" s="44"/>
      <c r="F23" s="44"/>
    </row>
    <row r="24" ht="20.25" customHeight="1" spans="1:7">
      <c r="A24" s="78"/>
      <c r="B24" s="164"/>
      <c r="C24" s="156" t="s">
        <v>54</v>
      </c>
      <c r="D24" s="157">
        <v>543481</v>
      </c>
      <c r="E24" s="44"/>
      <c r="F24" s="44"/>
      <c r="G24" s="44"/>
    </row>
    <row r="25" ht="20.25" customHeight="1" spans="1:7">
      <c r="A25" s="78"/>
      <c r="B25" s="164"/>
      <c r="C25" s="156" t="s">
        <v>55</v>
      </c>
      <c r="D25" s="155"/>
      <c r="E25" s="44"/>
      <c r="F25" s="44"/>
      <c r="G25" s="44"/>
    </row>
    <row r="26" ht="20.25" customHeight="1" spans="1:7">
      <c r="A26" s="78"/>
      <c r="B26" s="164"/>
      <c r="C26" s="165" t="s">
        <v>56</v>
      </c>
      <c r="D26" s="155">
        <v>0</v>
      </c>
      <c r="E26" s="44"/>
      <c r="F26" s="44"/>
      <c r="G26" s="44"/>
    </row>
    <row r="27" ht="20.25" customHeight="1" spans="1:7">
      <c r="A27" s="78"/>
      <c r="B27" s="164"/>
      <c r="C27" s="156" t="s">
        <v>57</v>
      </c>
      <c r="D27" s="155">
        <v>0</v>
      </c>
      <c r="E27" s="44"/>
      <c r="F27" s="44"/>
      <c r="G27" s="44"/>
    </row>
    <row r="28" ht="20.25" customHeight="1" spans="1:7">
      <c r="A28" s="78"/>
      <c r="B28" s="163"/>
      <c r="C28" s="156" t="s">
        <v>58</v>
      </c>
      <c r="D28" s="155">
        <v>0</v>
      </c>
      <c r="E28" s="44"/>
      <c r="F28" s="44"/>
      <c r="G28" s="44"/>
    </row>
    <row r="29" ht="20.25" customHeight="1" spans="1:6">
      <c r="A29" s="78"/>
      <c r="B29" s="164"/>
      <c r="C29" s="156" t="s">
        <v>59</v>
      </c>
      <c r="D29" s="155">
        <v>0</v>
      </c>
      <c r="E29" s="44"/>
      <c r="F29" s="44"/>
    </row>
    <row r="30" ht="20.25" customHeight="1" spans="1:8">
      <c r="A30" s="78"/>
      <c r="B30" s="164"/>
      <c r="C30" s="156" t="s">
        <v>60</v>
      </c>
      <c r="D30" s="155">
        <v>0</v>
      </c>
      <c r="E30" s="44"/>
      <c r="F30" s="44"/>
      <c r="G30" s="44"/>
      <c r="H30" s="44"/>
    </row>
    <row r="31" ht="20.25" customHeight="1" spans="1:9">
      <c r="A31" s="78"/>
      <c r="B31" s="164"/>
      <c r="C31" s="165" t="s">
        <v>61</v>
      </c>
      <c r="D31" s="155">
        <v>0</v>
      </c>
      <c r="E31" s="44"/>
      <c r="F31" s="44"/>
      <c r="G31" s="44"/>
      <c r="H31" s="44"/>
      <c r="I31" s="44"/>
    </row>
    <row r="32" ht="20.25" customHeight="1" spans="1:7">
      <c r="A32" s="78"/>
      <c r="B32" s="186"/>
      <c r="C32" s="165" t="s">
        <v>62</v>
      </c>
      <c r="D32" s="157">
        <v>0</v>
      </c>
      <c r="E32" s="44"/>
      <c r="F32" s="44"/>
      <c r="G32" s="44"/>
    </row>
    <row r="33" ht="20.25" customHeight="1" spans="1:5">
      <c r="A33" s="16" t="s">
        <v>63</v>
      </c>
      <c r="B33" s="187">
        <f>SUM(B5+B8+B9+B10)</f>
        <v>153950657</v>
      </c>
      <c r="C33" s="36" t="s">
        <v>64</v>
      </c>
      <c r="D33" s="162">
        <f>SUM(D5:D32)</f>
        <v>153950657</v>
      </c>
      <c r="E33" s="44"/>
    </row>
    <row r="34" customHeight="1" spans="2:3">
      <c r="B34" s="44"/>
      <c r="C34" s="44"/>
    </row>
    <row r="35" customHeight="1" spans="2:2">
      <c r="B35" s="44"/>
    </row>
  </sheetData>
  <mergeCells count="2">
    <mergeCell ref="A1:D1"/>
    <mergeCell ref="A2:B2"/>
  </mergeCells>
  <printOptions horizontalCentered="1" verticalCentered="1"/>
  <pageMargins left="0.904166666666667" right="0.904166666666667" top="0.786805555555556" bottom="0.629166666666667" header="0.275" footer="0.393055555555556"/>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showGridLines="0" showZeros="0" topLeftCell="A5" workbookViewId="0">
      <selection activeCell="D6" sqref="D6:D16"/>
    </sheetView>
  </sheetViews>
  <sheetFormatPr defaultColWidth="9.12222222222222" defaultRowHeight="12.75" customHeight="1" outlineLevelCol="6"/>
  <cols>
    <col min="1" max="1" width="12.3777777777778" customWidth="1"/>
    <col min="2" max="2" width="17.3777777777778" customWidth="1"/>
    <col min="3" max="3" width="16.3777777777778" customWidth="1"/>
    <col min="4" max="5" width="14.5" customWidth="1"/>
    <col min="6" max="6" width="12.5" customWidth="1"/>
    <col min="7" max="7" width="12.6222222222222" customWidth="1"/>
  </cols>
  <sheetData>
    <row r="1" ht="34.95" customHeight="1" spans="1:7">
      <c r="A1" s="45" t="s">
        <v>65</v>
      </c>
      <c r="B1" s="45"/>
      <c r="C1" s="45"/>
      <c r="D1" s="45"/>
      <c r="E1" s="45"/>
      <c r="F1" s="45"/>
      <c r="G1" s="45"/>
    </row>
    <row r="2" ht="25.05" customHeight="1" spans="1:7">
      <c r="A2" s="65" t="str">
        <f>(部门基本情况表!A2)</f>
        <v>编报单位：万荣县住房和城乡建设管理局（本级）</v>
      </c>
      <c r="B2" s="65"/>
      <c r="C2" s="65"/>
      <c r="D2" s="65"/>
      <c r="E2" s="65"/>
      <c r="G2" s="171" t="s">
        <v>24</v>
      </c>
    </row>
    <row r="3" ht="33" customHeight="1" spans="1:7">
      <c r="A3" s="51" t="s">
        <v>66</v>
      </c>
      <c r="B3" s="52"/>
      <c r="C3" s="68" t="s">
        <v>67</v>
      </c>
      <c r="D3" s="42" t="s">
        <v>68</v>
      </c>
      <c r="E3" s="172"/>
      <c r="F3" s="68" t="s">
        <v>69</v>
      </c>
      <c r="G3" s="173" t="s">
        <v>70</v>
      </c>
    </row>
    <row r="4" ht="33" customHeight="1" spans="1:7">
      <c r="A4" s="36" t="s">
        <v>71</v>
      </c>
      <c r="B4" s="36" t="s">
        <v>72</v>
      </c>
      <c r="C4" s="68"/>
      <c r="D4" s="82" t="s">
        <v>73</v>
      </c>
      <c r="E4" s="81" t="s">
        <v>74</v>
      </c>
      <c r="F4" s="68"/>
      <c r="G4" s="86"/>
    </row>
    <row r="5" ht="33" customHeight="1" spans="1:7">
      <c r="A5" s="149"/>
      <c r="B5" s="148" t="s">
        <v>22</v>
      </c>
      <c r="C5" s="157">
        <f>SUM(D5:G5)</f>
        <v>153950657</v>
      </c>
      <c r="D5" s="157">
        <f>SUM('财政拨款预算收支总表（四）'!B7)</f>
        <v>143950657</v>
      </c>
      <c r="E5" s="157">
        <f>SUM('财政拨款预算收支总表（四）'!B8)</f>
        <v>0</v>
      </c>
      <c r="F5" s="157">
        <f>SUM('政府性基金预算收入表（九）'!C5)</f>
        <v>10000000</v>
      </c>
      <c r="G5" s="157">
        <f>SUM(G13:G20)</f>
        <v>0</v>
      </c>
    </row>
    <row r="6" ht="33.15" customHeight="1" spans="1:7">
      <c r="A6" s="170" t="s">
        <v>75</v>
      </c>
      <c r="B6" s="170" t="s">
        <v>76</v>
      </c>
      <c r="C6" s="157">
        <f t="shared" ref="C6:C13" si="0">SUM(D6:G6)</f>
        <v>5414036</v>
      </c>
      <c r="D6" s="157">
        <v>5414036</v>
      </c>
      <c r="E6" s="157"/>
      <c r="F6" s="157"/>
      <c r="G6" s="174"/>
    </row>
    <row r="7" ht="33.15" customHeight="1" spans="1:7">
      <c r="A7" s="170" t="s">
        <v>77</v>
      </c>
      <c r="B7" s="170" t="s">
        <v>78</v>
      </c>
      <c r="C7" s="157">
        <f t="shared" si="0"/>
        <v>751155</v>
      </c>
      <c r="D7" s="157">
        <v>751155</v>
      </c>
      <c r="E7" s="157"/>
      <c r="F7" s="157"/>
      <c r="G7" s="157"/>
    </row>
    <row r="8" ht="33.15" customHeight="1" spans="1:7">
      <c r="A8" s="170" t="s">
        <v>79</v>
      </c>
      <c r="B8" s="170" t="s">
        <v>80</v>
      </c>
      <c r="C8" s="157">
        <f t="shared" si="0"/>
        <v>158000</v>
      </c>
      <c r="D8" s="157">
        <v>158000</v>
      </c>
      <c r="E8" s="157"/>
      <c r="F8" s="157"/>
      <c r="G8" s="157"/>
    </row>
    <row r="9" ht="33.15" customHeight="1" spans="1:7">
      <c r="A9" s="170" t="s">
        <v>81</v>
      </c>
      <c r="B9" s="170" t="s">
        <v>82</v>
      </c>
      <c r="C9" s="157">
        <f t="shared" si="0"/>
        <v>32728</v>
      </c>
      <c r="D9" s="157">
        <v>32728</v>
      </c>
      <c r="E9" s="157"/>
      <c r="F9" s="157"/>
      <c r="G9" s="157"/>
    </row>
    <row r="10" ht="33.15" customHeight="1" spans="1:7">
      <c r="A10" s="170" t="s">
        <v>83</v>
      </c>
      <c r="B10" s="170" t="s">
        <v>84</v>
      </c>
      <c r="C10" s="157">
        <f t="shared" si="0"/>
        <v>305157</v>
      </c>
      <c r="D10" s="157">
        <v>305157</v>
      </c>
      <c r="E10" s="157"/>
      <c r="F10" s="157"/>
      <c r="G10" s="157"/>
    </row>
    <row r="11" ht="33.15" customHeight="1" spans="1:7">
      <c r="A11" s="170" t="s">
        <v>85</v>
      </c>
      <c r="B11" s="170" t="s">
        <v>86</v>
      </c>
      <c r="C11" s="157">
        <f t="shared" si="0"/>
        <v>543481</v>
      </c>
      <c r="D11" s="157">
        <v>543481</v>
      </c>
      <c r="E11" s="157"/>
      <c r="F11" s="157"/>
      <c r="G11" s="157"/>
    </row>
    <row r="12" ht="33.15" customHeight="1" spans="1:7">
      <c r="A12" s="170">
        <v>2080899</v>
      </c>
      <c r="B12" s="170" t="s">
        <v>87</v>
      </c>
      <c r="C12" s="157">
        <f t="shared" si="0"/>
        <v>34000</v>
      </c>
      <c r="D12" s="157">
        <v>34000</v>
      </c>
      <c r="E12" s="157"/>
      <c r="F12" s="157"/>
      <c r="G12" s="157"/>
    </row>
    <row r="13" ht="33.15" customHeight="1" spans="1:7">
      <c r="A13" s="68" t="s">
        <v>88</v>
      </c>
      <c r="B13" s="68" t="s">
        <v>89</v>
      </c>
      <c r="C13" s="157">
        <f t="shared" si="0"/>
        <v>3349600</v>
      </c>
      <c r="D13" s="157">
        <v>3349600</v>
      </c>
      <c r="E13" s="157"/>
      <c r="F13" s="157"/>
      <c r="G13" s="157"/>
    </row>
    <row r="14" ht="33.15" customHeight="1" spans="1:7">
      <c r="A14" s="68" t="s">
        <v>90</v>
      </c>
      <c r="B14" s="68" t="s">
        <v>91</v>
      </c>
      <c r="C14" s="157">
        <f t="shared" ref="C12:C21" si="1">SUM(D14:G14)</f>
        <v>33229500</v>
      </c>
      <c r="D14" s="157">
        <v>33229500</v>
      </c>
      <c r="E14" s="157"/>
      <c r="F14" s="157"/>
      <c r="G14" s="157"/>
    </row>
    <row r="15" ht="33.15" customHeight="1" spans="1:7">
      <c r="A15" s="68">
        <v>2110301</v>
      </c>
      <c r="B15" s="68" t="s">
        <v>92</v>
      </c>
      <c r="C15" s="157">
        <f t="shared" si="1"/>
        <v>207500</v>
      </c>
      <c r="D15" s="157">
        <v>207500</v>
      </c>
      <c r="E15" s="157"/>
      <c r="F15" s="157"/>
      <c r="G15" s="157"/>
    </row>
    <row r="16" ht="33.15" customHeight="1" spans="1:7">
      <c r="A16" s="68" t="s">
        <v>93</v>
      </c>
      <c r="B16" s="18" t="s">
        <v>94</v>
      </c>
      <c r="C16" s="157">
        <f t="shared" si="1"/>
        <v>99925500</v>
      </c>
      <c r="D16" s="157">
        <v>99925500</v>
      </c>
      <c r="E16" s="157"/>
      <c r="F16" s="157"/>
      <c r="G16" s="157"/>
    </row>
    <row r="17" ht="33.15" customHeight="1" spans="1:7">
      <c r="A17" s="79">
        <v>1030156</v>
      </c>
      <c r="B17" s="18" t="s">
        <v>95</v>
      </c>
      <c r="C17" s="157">
        <f t="shared" si="1"/>
        <v>10000000</v>
      </c>
      <c r="D17" s="157"/>
      <c r="E17" s="157"/>
      <c r="F17" s="157">
        <v>10000000</v>
      </c>
      <c r="G17" s="157"/>
    </row>
    <row r="18" ht="33.15" customHeight="1" spans="1:7">
      <c r="A18" s="68"/>
      <c r="B18" s="68"/>
      <c r="C18" s="157">
        <f t="shared" si="1"/>
        <v>0</v>
      </c>
      <c r="D18" s="157"/>
      <c r="E18" s="157"/>
      <c r="F18" s="157"/>
      <c r="G18" s="157"/>
    </row>
    <row r="19" ht="33.15" customHeight="1" spans="1:7">
      <c r="A19" s="68"/>
      <c r="B19" s="68"/>
      <c r="C19" s="157">
        <f t="shared" si="1"/>
        <v>0</v>
      </c>
      <c r="D19" s="157"/>
      <c r="E19" s="157"/>
      <c r="F19" s="157"/>
      <c r="G19" s="157"/>
    </row>
    <row r="20" ht="33.15" customHeight="1" spans="1:7">
      <c r="A20" s="68"/>
      <c r="B20" s="68"/>
      <c r="C20" s="157">
        <f t="shared" si="1"/>
        <v>0</v>
      </c>
      <c r="D20" s="157"/>
      <c r="E20" s="157"/>
      <c r="F20" s="157"/>
      <c r="G20" s="157"/>
    </row>
    <row r="21" customHeight="1" spans="2:6">
      <c r="B21" s="44"/>
      <c r="C21" s="44"/>
      <c r="F21" s="44"/>
    </row>
    <row r="22" customHeight="1" spans="2:6">
      <c r="B22" s="44"/>
      <c r="C22" s="44"/>
      <c r="F22" s="44"/>
    </row>
    <row r="23" customHeight="1" spans="3:5">
      <c r="C23" s="44"/>
      <c r="D23" s="44"/>
      <c r="E23" s="44"/>
    </row>
    <row r="24" customHeight="1" spans="3:5">
      <c r="C24" s="44"/>
      <c r="D24" s="44"/>
      <c r="E24" s="44"/>
    </row>
  </sheetData>
  <mergeCells count="7">
    <mergeCell ref="A1:G1"/>
    <mergeCell ref="A2:E2"/>
    <mergeCell ref="A3:B3"/>
    <mergeCell ref="D3:E3"/>
    <mergeCell ref="C3:C4"/>
    <mergeCell ref="F3:F4"/>
    <mergeCell ref="G3:G4"/>
  </mergeCells>
  <printOptions horizontalCentered="1" verticalCentered="1"/>
  <pageMargins left="0.904166666666667" right="0.904166666666667" top="1.02291666666667" bottom="0.94375" header="0.511805555555556" footer="0.511805555555556"/>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9"/>
  <sheetViews>
    <sheetView showGridLines="0" showZeros="0" topLeftCell="A47" workbookViewId="0">
      <selection activeCell="D58" sqref="D58"/>
    </sheetView>
  </sheetViews>
  <sheetFormatPr defaultColWidth="9.12222222222222" defaultRowHeight="12.75" customHeight="1" outlineLevelCol="5"/>
  <cols>
    <col min="1" max="1" width="9.87777777777778" customWidth="1"/>
    <col min="2" max="2" width="18.1222222222222" customWidth="1"/>
    <col min="3" max="3" width="25.8777777777778" customWidth="1"/>
    <col min="4" max="4" width="16" customWidth="1"/>
    <col min="5" max="6" width="15.1222222222222" customWidth="1"/>
  </cols>
  <sheetData>
    <row r="1" ht="34.95" customHeight="1" spans="1:6">
      <c r="A1" s="45" t="s">
        <v>96</v>
      </c>
      <c r="B1" s="45"/>
      <c r="C1" s="45"/>
      <c r="D1" s="45"/>
      <c r="E1" s="45"/>
      <c r="F1" s="45"/>
    </row>
    <row r="2" ht="25.05" customHeight="1" spans="1:6">
      <c r="A2" s="65" t="str">
        <f>(部门基本情况表!A2)</f>
        <v>编报单位：万荣县住房和城乡建设管理局（本级）</v>
      </c>
      <c r="B2" s="65"/>
      <c r="C2" s="65"/>
      <c r="D2" s="65"/>
      <c r="F2" s="34" t="s">
        <v>24</v>
      </c>
    </row>
    <row r="3" ht="34.05" customHeight="1" spans="1:6">
      <c r="A3" s="51" t="s">
        <v>97</v>
      </c>
      <c r="B3" s="48"/>
      <c r="C3" s="52"/>
      <c r="D3" s="42" t="s">
        <v>98</v>
      </c>
      <c r="E3" s="42" t="s">
        <v>99</v>
      </c>
      <c r="F3" s="68" t="s">
        <v>100</v>
      </c>
    </row>
    <row r="4" ht="34.05" customHeight="1" spans="1:6">
      <c r="A4" s="35" t="s">
        <v>71</v>
      </c>
      <c r="B4" s="35" t="s">
        <v>72</v>
      </c>
      <c r="C4" s="36" t="s">
        <v>101</v>
      </c>
      <c r="D4" s="167"/>
      <c r="E4" s="167"/>
      <c r="F4" s="153"/>
    </row>
    <row r="5" ht="33.15" customHeight="1" spans="1:6">
      <c r="A5" s="168"/>
      <c r="B5" s="37"/>
      <c r="C5" s="169" t="s">
        <v>22</v>
      </c>
      <c r="D5" s="159">
        <f>SUM(E5:F5)</f>
        <v>153950657</v>
      </c>
      <c r="E5" s="159">
        <f>SUM(E6:E68)</f>
        <v>7204557</v>
      </c>
      <c r="F5" s="157">
        <f>SUM(F6:F68)</f>
        <v>146746100</v>
      </c>
    </row>
    <row r="6" ht="33.15" customHeight="1" spans="1:6">
      <c r="A6" s="170" t="str">
        <f>'一般公共预算财政拨款基本及项目经济分类总表（八）'!A6</f>
        <v>2120101</v>
      </c>
      <c r="B6" s="170" t="str">
        <f>'一般公共预算财政拨款基本及项目经济分类总表（八）'!B6</f>
        <v>行政运行</v>
      </c>
      <c r="C6" s="170" t="str">
        <f>'一般公共预算财政拨款基本及项目经济分类总表（八）'!C6</f>
        <v>基本支出</v>
      </c>
      <c r="D6" s="159">
        <f t="shared" ref="D6:D37" si="0">SUM(E6:F6)</f>
        <v>5414036</v>
      </c>
      <c r="E6" s="159">
        <f>SUM('一般公共预算财政拨款基本及项目经济分类总表（八）'!E6)</f>
        <v>5414036</v>
      </c>
      <c r="F6" s="157"/>
    </row>
    <row r="7" ht="33.15" customHeight="1" spans="1:6">
      <c r="A7" s="170" t="str">
        <f>'一般公共预算财政拨款基本及项目经济分类总表（八）'!A7</f>
        <v>2080505</v>
      </c>
      <c r="B7" s="170" t="str">
        <f>'一般公共预算财政拨款基本及项目经济分类总表（八）'!B7</f>
        <v>机关事业单位基本养老保险缴费支出</v>
      </c>
      <c r="C7" s="170" t="str">
        <f>'一般公共预算财政拨款基本及项目经济分类总表（八）'!C7</f>
        <v>机关事业单位基本养老       保险缴费</v>
      </c>
      <c r="D7" s="159">
        <f t="shared" si="0"/>
        <v>751155</v>
      </c>
      <c r="E7" s="159">
        <f>SUM('一般公共预算财政拨款基本及项目经济分类总表（八）'!E7)</f>
        <v>751155</v>
      </c>
      <c r="F7" s="157"/>
    </row>
    <row r="8" ht="33.15" customHeight="1" spans="1:6">
      <c r="A8" s="170" t="str">
        <f>'一般公共预算财政拨款基本及项目经济分类总表（八）'!A8</f>
        <v>2080506</v>
      </c>
      <c r="B8" s="170" t="str">
        <f>'一般公共预算财政拨款基本及项目经济分类总表（八）'!B8</f>
        <v>机关事业单位职业年金缴费支出</v>
      </c>
      <c r="C8" s="170" t="str">
        <f>'一般公共预算财政拨款基本及项目经济分类总表（八）'!C8</f>
        <v>职业年金缴费</v>
      </c>
      <c r="D8" s="159">
        <f t="shared" si="0"/>
        <v>158000</v>
      </c>
      <c r="E8" s="159">
        <f>SUM('一般公共预算财政拨款基本及项目经济分类总表（八）'!E8)</f>
        <v>158000</v>
      </c>
      <c r="F8" s="157"/>
    </row>
    <row r="9" ht="33.15" customHeight="1" spans="1:6">
      <c r="A9" s="170" t="str">
        <f>'一般公共预算财政拨款基本及项目经济分类总表（八）'!A9</f>
        <v>2089999</v>
      </c>
      <c r="B9" s="170" t="str">
        <f>'一般公共预算财政拨款基本及项目经济分类总表（八）'!B9</f>
        <v>其他社会保障和就业支出</v>
      </c>
      <c r="C9" s="170" t="str">
        <f>'一般公共预算财政拨款基本及项目经济分类总表（八）'!C9</f>
        <v>失业、工伤保险缴费</v>
      </c>
      <c r="D9" s="159">
        <f t="shared" si="0"/>
        <v>32728</v>
      </c>
      <c r="E9" s="159">
        <f>SUM('一般公共预算财政拨款基本及项目经济分类总表（八）'!E9)</f>
        <v>32728</v>
      </c>
      <c r="F9" s="157"/>
    </row>
    <row r="10" ht="33.15" customHeight="1" spans="1:6">
      <c r="A10" s="170" t="str">
        <f>'一般公共预算财政拨款基本及项目经济分类总表（八）'!A10</f>
        <v>2101101</v>
      </c>
      <c r="B10" s="170" t="str">
        <f>'一般公共预算财政拨款基本及项目经济分类总表（八）'!B10</f>
        <v>行政单位医疗</v>
      </c>
      <c r="C10" s="170" t="str">
        <f>'一般公共预算财政拨款基本及项目经济分类总表（八）'!C10</f>
        <v>职工基本医疗保险缴费</v>
      </c>
      <c r="D10" s="159">
        <f t="shared" si="0"/>
        <v>305157</v>
      </c>
      <c r="E10" s="159">
        <f>SUM('一般公共预算财政拨款基本及项目经济分类总表（八）'!E10)</f>
        <v>305157</v>
      </c>
      <c r="F10" s="157"/>
    </row>
    <row r="11" ht="33.15" customHeight="1" spans="1:6">
      <c r="A11" s="170" t="str">
        <f>'一般公共预算财政拨款基本及项目经济分类总表（八）'!A11</f>
        <v>2210201</v>
      </c>
      <c r="B11" s="170" t="str">
        <f>'一般公共预算财政拨款基本及项目经济分类总表（八）'!B11</f>
        <v>住房公积金</v>
      </c>
      <c r="C11" s="170" t="str">
        <f>'一般公共预算财政拨款基本及项目经济分类总表（八）'!C11</f>
        <v>住房公积金</v>
      </c>
      <c r="D11" s="159">
        <f t="shared" si="0"/>
        <v>543481</v>
      </c>
      <c r="E11" s="159">
        <f>SUM('一般公共预算财政拨款基本及项目经济分类总表（八）'!E11)</f>
        <v>543481</v>
      </c>
      <c r="F11" s="157"/>
    </row>
    <row r="12" ht="33.15" customHeight="1" spans="1:6">
      <c r="A12" s="170">
        <f>'一般公共预算财政拨款基本及项目经济分类总表（八）'!A12</f>
        <v>2080899</v>
      </c>
      <c r="B12" s="170" t="str">
        <f>'一般公共预算财政拨款基本及项目经济分类总表（八）'!B12</f>
        <v>其他优抚支出</v>
      </c>
      <c r="C12" s="170" t="str">
        <f>'一般公共预算财政拨款基本及项目经济分类总表（八）'!C12</f>
        <v>遗属人员补助金</v>
      </c>
      <c r="D12" s="159">
        <f t="shared" si="0"/>
        <v>34000</v>
      </c>
      <c r="E12" s="159">
        <f>SUM('一般公共预算财政拨款基本及项目经济分类总表（八）'!E12)</f>
        <v>0</v>
      </c>
      <c r="F12" s="157">
        <f>SUM('一般公共预算财政拨款基本及项目经济分类总表（八）'!F12)</f>
        <v>34000</v>
      </c>
    </row>
    <row r="13" ht="33.15" customHeight="1" spans="1:6">
      <c r="A13" s="170" t="str">
        <f>'一般公共预算财政拨款基本及项目经济分类总表（八）'!A13</f>
        <v>2120102</v>
      </c>
      <c r="B13" s="170" t="str">
        <f>'一般公共预算财政拨款基本及项目经济分类总表（八）'!B13</f>
        <v>一般行政管理事务</v>
      </c>
      <c r="C13" s="170" t="str">
        <f>'一般公共预算财政拨款基本及项目经济分类总表（八）'!C13</f>
        <v>住建管理事务</v>
      </c>
      <c r="D13" s="159">
        <f t="shared" si="0"/>
        <v>500000</v>
      </c>
      <c r="E13" s="159">
        <f>SUM('一般公共预算财政拨款基本及项目经济分类总表（八）'!E13)</f>
        <v>0</v>
      </c>
      <c r="F13" s="157">
        <f>SUM('一般公共预算财政拨款基本及项目经济分类总表（八）'!F13)</f>
        <v>500000</v>
      </c>
    </row>
    <row r="14" ht="33.15" customHeight="1" spans="1:6">
      <c r="A14" s="170" t="str">
        <f>'一般公共预算财政拨款基本及项目经济分类总表（八）'!A14</f>
        <v>2120102</v>
      </c>
      <c r="B14" s="170" t="str">
        <f>'一般公共预算财政拨款基本及项目经济分类总表（八）'!B14</f>
        <v>一般行政管理事务</v>
      </c>
      <c r="C14" s="170" t="str">
        <f>'一般公共预算财政拨款基本及项目经济分类总表（八）'!C14</f>
        <v>单位人员缴纳保险项目</v>
      </c>
      <c r="D14" s="159">
        <f t="shared" si="0"/>
        <v>230000</v>
      </c>
      <c r="E14" s="159">
        <f>SUM('一般公共预算财政拨款基本及项目经济分类总表（八）'!E14)</f>
        <v>0</v>
      </c>
      <c r="F14" s="157">
        <f>SUM('一般公共预算财政拨款基本及项目经济分类总表（八）'!F14)</f>
        <v>230000</v>
      </c>
    </row>
    <row r="15" ht="33.15" customHeight="1" spans="1:6">
      <c r="A15" s="170" t="str">
        <f>'一般公共预算财政拨款基本及项目经济分类总表（八）'!A15</f>
        <v>2120102</v>
      </c>
      <c r="B15" s="170" t="str">
        <f>'一般公共预算财政拨款基本及项目经济分类总表（八）'!B15</f>
        <v>一般行政管理事务</v>
      </c>
      <c r="C15" s="170" t="str">
        <f>'一般公共预算财政拨款基本及项目经济分类总表（八）'!C15</f>
        <v>公园广场等管护人员费用</v>
      </c>
      <c r="D15" s="159">
        <f t="shared" si="0"/>
        <v>2350000</v>
      </c>
      <c r="E15" s="159">
        <f>SUM('一般公共预算财政拨款基本及项目经济分类总表（八）'!E15)</f>
        <v>0</v>
      </c>
      <c r="F15" s="157">
        <f>SUM('一般公共预算财政拨款基本及项目经济分类总表（八）'!F15)</f>
        <v>2350000</v>
      </c>
    </row>
    <row r="16" ht="33.15" customHeight="1" spans="1:6">
      <c r="A16" s="170" t="str">
        <f>'一般公共预算财政拨款基本及项目经济分类总表（八）'!A16</f>
        <v>2120102</v>
      </c>
      <c r="B16" s="170" t="str">
        <f>'一般公共预算财政拨款基本及项目经济分类总表（八）'!B16</f>
        <v>一般行政管理事务</v>
      </c>
      <c r="C16" s="170" t="str">
        <f>'一般公共预算财政拨款基本及项目经济分类总表（八）'!C16</f>
        <v>房产管理事务</v>
      </c>
      <c r="D16" s="159">
        <f t="shared" si="0"/>
        <v>100000</v>
      </c>
      <c r="E16" s="159">
        <f>SUM('一般公共预算财政拨款基本及项目经济分类总表（八）'!E16)</f>
        <v>0</v>
      </c>
      <c r="F16" s="157">
        <f>SUM('一般公共预算财政拨款基本及项目经济分类总表（八）'!F16)</f>
        <v>100000</v>
      </c>
    </row>
    <row r="17" ht="33.15" customHeight="1" spans="1:6">
      <c r="A17" s="170" t="str">
        <f>'一般公共预算财政拨款基本及项目经济分类总表（八）'!A17</f>
        <v>2120102</v>
      </c>
      <c r="B17" s="170" t="str">
        <f>'一般公共预算财政拨款基本及项目经济分类总表（八）'!B17</f>
        <v>一般行政管理事务</v>
      </c>
      <c r="C17" s="170" t="str">
        <f>'一般公共预算财政拨款基本及项目经济分类总表（八）'!C17</f>
        <v>军转干部住房补贴</v>
      </c>
      <c r="D17" s="159">
        <f t="shared" si="0"/>
        <v>21300</v>
      </c>
      <c r="E17" s="159">
        <f>SUM('一般公共预算财政拨款基本及项目经济分类总表（八）'!E57)</f>
        <v>0</v>
      </c>
      <c r="F17" s="157">
        <f>SUM('一般公共预算财政拨款基本及项目经济分类总表（八）'!F17)</f>
        <v>21300</v>
      </c>
    </row>
    <row r="18" ht="33.15" customHeight="1" spans="1:6">
      <c r="A18" s="170" t="str">
        <f>'一般公共预算财政拨款基本及项目经济分类总表（八）'!A18</f>
        <v>2120102</v>
      </c>
      <c r="B18" s="170" t="str">
        <f>'一般公共预算财政拨款基本及项目经济分类总表（八）'!B18</f>
        <v>一般行政管理事务</v>
      </c>
      <c r="C18" s="170" t="str">
        <f>'一般公共预算财政拨款基本及项目经济分类总表（八）'!C18</f>
        <v>城北公园及北环路租地款</v>
      </c>
      <c r="D18" s="159">
        <f t="shared" si="0"/>
        <v>148300</v>
      </c>
      <c r="E18" s="159">
        <f>SUM('一般公共预算财政拨款基本及项目经济分类总表（八）'!E58)</f>
        <v>0</v>
      </c>
      <c r="F18" s="157">
        <f>SUM('一般公共预算财政拨款基本及项目经济分类总表（八）'!F18)</f>
        <v>148300</v>
      </c>
    </row>
    <row r="19" ht="33.15" customHeight="1" spans="1:6">
      <c r="A19" s="170" t="str">
        <f>'一般公共预算财政拨款基本及项目经济分类总表（八）'!A19</f>
        <v>2120399</v>
      </c>
      <c r="B19" s="170" t="str">
        <f>'一般公共预算财政拨款基本及项目经济分类总表（八）'!B19</f>
        <v>其他城乡社区公共设施支出</v>
      </c>
      <c r="C19" s="170" t="str">
        <f>'一般公共预算财政拨款基本及项目经济分类总表（八）'!C19</f>
        <v>路灯电费</v>
      </c>
      <c r="D19" s="159">
        <f t="shared" si="0"/>
        <v>1500000</v>
      </c>
      <c r="E19" s="159"/>
      <c r="F19" s="157">
        <f>SUM('一般公共预算财政拨款基本及项目经济分类总表（八）'!F19)</f>
        <v>1500000</v>
      </c>
    </row>
    <row r="20" ht="33.15" customHeight="1" spans="1:6">
      <c r="A20" s="170" t="str">
        <f>'一般公共预算财政拨款基本及项目经济分类总表（八）'!A20</f>
        <v>2120399</v>
      </c>
      <c r="B20" s="170" t="str">
        <f>'一般公共预算财政拨款基本及项目经济分类总表（八）'!B20</f>
        <v>其他城乡社区公共设施支出</v>
      </c>
      <c r="C20" s="170" t="str">
        <f>'一般公共预算财政拨款基本及项目经济分类总表（八）'!C20</f>
        <v>代扣各项工程水土保持费</v>
      </c>
      <c r="D20" s="159">
        <f t="shared" si="0"/>
        <v>216600</v>
      </c>
      <c r="E20" s="159"/>
      <c r="F20" s="157">
        <f>SUM('一般公共预算财政拨款基本及项目经济分类总表（八）'!F20)</f>
        <v>216600</v>
      </c>
    </row>
    <row r="21" ht="33.15" customHeight="1" spans="1:6">
      <c r="A21" s="170" t="str">
        <f>'一般公共预算财政拨款基本及项目经济分类总表（八）'!A21</f>
        <v>2120399</v>
      </c>
      <c r="B21" s="170" t="str">
        <f>'一般公共预算财政拨款基本及项目经济分类总表（八）'!B21</f>
        <v>其他城乡社区公共设施支出</v>
      </c>
      <c r="C21" s="170" t="str">
        <f>'一般公共预算财政拨款基本及项目经济分类总表（八）'!C21</f>
        <v>农村生活垃圾中转站运行费用</v>
      </c>
      <c r="D21" s="159">
        <f t="shared" si="0"/>
        <v>750000</v>
      </c>
      <c r="E21" s="159"/>
      <c r="F21" s="157">
        <f>SUM('一般公共预算财政拨款基本及项目经济分类总表（八）'!F21)</f>
        <v>750000</v>
      </c>
    </row>
    <row r="22" ht="33.15" customHeight="1" spans="1:6">
      <c r="A22" s="170" t="str">
        <f>'一般公共预算财政拨款基本及项目经济分类总表（八）'!A22</f>
        <v>2110302</v>
      </c>
      <c r="B22" s="170" t="str">
        <f>'一般公共预算财政拨款基本及项目经济分类总表（八）'!B22</f>
        <v>水体</v>
      </c>
      <c r="C22" s="170" t="str">
        <f>'一般公共预算财政拨款基本及项目经济分类总表（八）'!C22</f>
        <v>汇源污水处理站委托运行项目</v>
      </c>
      <c r="D22" s="159">
        <f t="shared" si="0"/>
        <v>1209900</v>
      </c>
      <c r="E22" s="159"/>
      <c r="F22" s="157">
        <f>SUM('一般公共预算财政拨款基本及项目经济分类总表（八）'!F22)</f>
        <v>1209900</v>
      </c>
    </row>
    <row r="23" ht="33.15" customHeight="1" spans="1:6">
      <c r="A23" s="170" t="str">
        <f>'一般公共预算财政拨款基本及项目经济分类总表（八）'!A23</f>
        <v>2110302</v>
      </c>
      <c r="B23" s="170" t="str">
        <f>'一般公共预算财政拨款基本及项目经济分类总表（八）'!B23</f>
        <v>水体</v>
      </c>
      <c r="C23" s="170" t="str">
        <f>'一般公共预算财政拨款基本及项目经济分类总表（八）'!C23</f>
        <v>荣河汉薛污水处理厂委托运行项目</v>
      </c>
      <c r="D23" s="159">
        <f t="shared" si="0"/>
        <v>477900</v>
      </c>
      <c r="E23" s="159"/>
      <c r="F23" s="157">
        <f>SUM('一般公共预算财政拨款基本及项目经济分类总表（八）'!F23)</f>
        <v>477900</v>
      </c>
    </row>
    <row r="24" ht="33.15" customHeight="1" spans="1:6">
      <c r="A24" s="170" t="str">
        <f>'一般公共预算财政拨款基本及项目经济分类总表（八）'!A24</f>
        <v>2110302</v>
      </c>
      <c r="B24" s="170" t="str">
        <f>'一般公共预算财政拨款基本及项目经济分类总表（八）'!B24</f>
        <v>水体</v>
      </c>
      <c r="C24" s="170" t="str">
        <f>'一般公共预算财政拨款基本及项目经济分类总表（八）'!C24</f>
        <v>裴庄通化污水处理站委托运行项目</v>
      </c>
      <c r="D24" s="159">
        <f t="shared" si="0"/>
        <v>400000</v>
      </c>
      <c r="E24" s="159"/>
      <c r="F24" s="157">
        <f>SUM('一般公共预算财政拨款基本及项目经济分类总表（八）'!F24)</f>
        <v>400000</v>
      </c>
    </row>
    <row r="25" ht="33.15" customHeight="1" spans="1:6">
      <c r="A25" s="170" t="str">
        <f>'一般公共预算财政拨款基本及项目经济分类总表（八）'!A25</f>
        <v>2120399</v>
      </c>
      <c r="B25" s="170" t="str">
        <f>'一般公共预算财政拨款基本及项目经济分类总表（八）'!B25</f>
        <v>其他城乡社区公共设施支出</v>
      </c>
      <c r="C25" s="170" t="str">
        <f>'一般公共预算财政拨款基本及项目经济分类总表（八）'!C25</f>
        <v>环卫精细化作业购买服务项目</v>
      </c>
      <c r="D25" s="159">
        <f t="shared" si="0"/>
        <v>7800000</v>
      </c>
      <c r="E25" s="159"/>
      <c r="F25" s="157">
        <f>SUM('一般公共预算财政拨款基本及项目经济分类总表（八）'!F25)</f>
        <v>7800000</v>
      </c>
    </row>
    <row r="26" ht="33.15" customHeight="1" spans="1:6">
      <c r="A26" s="170" t="str">
        <f>'一般公共预算财政拨款基本及项目经济分类总表（八）'!A26</f>
        <v>2110302</v>
      </c>
      <c r="B26" s="170" t="str">
        <f>'一般公共预算财政拨款基本及项目经济分类总表（八）'!B26</f>
        <v>水体</v>
      </c>
      <c r="C26" s="170" t="str">
        <f>'一般公共预算财政拨款基本及项目经济分类总表（八）'!C26</f>
        <v>荣碧污水处理厂运行费用</v>
      </c>
      <c r="D26" s="159">
        <f t="shared" si="0"/>
        <v>3900000</v>
      </c>
      <c r="E26" s="159"/>
      <c r="F26" s="157">
        <f>SUM('一般公共预算财政拨款基本及项目经济分类总表（八）'!F26)</f>
        <v>3900000</v>
      </c>
    </row>
    <row r="27" ht="33.15" customHeight="1" spans="1:6">
      <c r="A27" s="170" t="str">
        <f>'一般公共预算财政拨款基本及项目经济分类总表（八）'!A27</f>
        <v>2120399</v>
      </c>
      <c r="B27" s="170" t="str">
        <f>'一般公共预算财政拨款基本及项目经济分类总表（八）'!B27</f>
        <v>其他城乡社区公共设施支出</v>
      </c>
      <c r="C27" s="170" t="str">
        <f>'一般公共预算财政拨款基本及项目经济分类总表（八）'!C27</f>
        <v>餐厨垃圾车运行费用</v>
      </c>
      <c r="D27" s="159">
        <f t="shared" si="0"/>
        <v>200000</v>
      </c>
      <c r="E27" s="159"/>
      <c r="F27" s="157">
        <f>SUM('一般公共预算财政拨款基本及项目经济分类总表（八）'!F27)</f>
        <v>200000</v>
      </c>
    </row>
    <row r="28" ht="33.15" customHeight="1" spans="1:6">
      <c r="A28" s="170" t="str">
        <f>'一般公共预算财政拨款基本及项目经济分类总表（八）'!A28</f>
        <v>2120399</v>
      </c>
      <c r="B28" s="170" t="str">
        <f>'一般公共预算财政拨款基本及项目经济分类总表（八）'!B28</f>
        <v>其他城乡社区公共设施支出</v>
      </c>
      <c r="C28" s="170" t="str">
        <f>'一般公共预算财政拨款基本及项目经济分类总表（八）'!C28</f>
        <v>雾炮车运行费用</v>
      </c>
      <c r="D28" s="159">
        <f t="shared" si="0"/>
        <v>323000</v>
      </c>
      <c r="E28" s="159"/>
      <c r="F28" s="157">
        <f>SUM('一般公共预算财政拨款基本及项目经济分类总表（八）'!F28)</f>
        <v>323000</v>
      </c>
    </row>
    <row r="29" ht="33.15" customHeight="1" spans="1:6">
      <c r="A29" s="170" t="str">
        <f>'一般公共预算财政拨款基本及项目经济分类总表（八）'!A29</f>
        <v>2120399</v>
      </c>
      <c r="B29" s="170" t="str">
        <f>'一般公共预算财政拨款基本及项目经济分类总表（八）'!B29</f>
        <v>其他城乡社区公共设施支出</v>
      </c>
      <c r="C29" s="170" t="str">
        <f>'一般公共预算财政拨款基本及项目经济分类总表（八）'!C29</f>
        <v>飞云路（南环街—北环街）雨污分流综合改造工程设计费</v>
      </c>
      <c r="D29" s="159">
        <f t="shared" si="0"/>
        <v>1160000</v>
      </c>
      <c r="E29" s="159"/>
      <c r="F29" s="157">
        <f>SUM('一般公共预算财政拨款基本及项目经济分类总表（八）'!F29)</f>
        <v>1160000</v>
      </c>
    </row>
    <row r="30" ht="33.15" customHeight="1" spans="1:6">
      <c r="A30" s="170" t="str">
        <f>'一般公共预算财政拨款基本及项目经济分类总表（八）'!A30</f>
        <v>2120399</v>
      </c>
      <c r="B30" s="170" t="str">
        <f>'一般公共预算财政拨款基本及项目经济分类总表（八）'!B30</f>
        <v>其他城乡社区公共设施支出</v>
      </c>
      <c r="C30" s="170" t="str">
        <f>'一般公共预算财政拨款基本及项目经济分类总表（八）'!C30</f>
        <v>后土街（西内环—宝鼎路）雨污分流综合改造工程设计费</v>
      </c>
      <c r="D30" s="159">
        <f t="shared" si="0"/>
        <v>1130000</v>
      </c>
      <c r="E30" s="159"/>
      <c r="F30" s="157">
        <f>SUM('一般公共预算财政拨款基本及项目经济分类总表（八）'!F30)</f>
        <v>1130000</v>
      </c>
    </row>
    <row r="31" ht="33.15" customHeight="1" spans="1:6">
      <c r="A31" s="170" t="str">
        <f>'一般公共预算财政拨款基本及项目经济分类总表（八）'!A31</f>
        <v>2120399</v>
      </c>
      <c r="B31" s="170" t="str">
        <f>'一般公共预算财政拨款基本及项目经济分类总表（八）'!B31</f>
        <v>其他城乡社区公共设施支出</v>
      </c>
      <c r="C31" s="170" t="str">
        <f>'一般公共预算财政拨款基本及项目经济分类总表（八）'!C31</f>
        <v>水毁塌陷维修项目</v>
      </c>
      <c r="D31" s="159">
        <f t="shared" si="0"/>
        <v>353300</v>
      </c>
      <c r="E31" s="159"/>
      <c r="F31" s="157">
        <f>SUM('一般公共预算财政拨款基本及项目经济分类总表（八）'!F31)</f>
        <v>353300</v>
      </c>
    </row>
    <row r="32" ht="33.15" customHeight="1" spans="1:6">
      <c r="A32" s="170" t="str">
        <f>'一般公共预算财政拨款基本及项目经济分类总表（八）'!A32</f>
        <v>2120399</v>
      </c>
      <c r="B32" s="170" t="str">
        <f>'一般公共预算财政拨款基本及项目经济分类总表（八）'!B32</f>
        <v>其他城乡社区公共设施支出</v>
      </c>
      <c r="C32" s="170" t="str">
        <f>'一般公共预算财政拨款基本及项目经济分类总表（八）'!C32</f>
        <v>南沟大桥抢修工程</v>
      </c>
      <c r="D32" s="159">
        <f t="shared" si="0"/>
        <v>18900</v>
      </c>
      <c r="E32" s="159"/>
      <c r="F32" s="157">
        <f>SUM('一般公共预算财政拨款基本及项目经济分类总表（八）'!F32)</f>
        <v>18900</v>
      </c>
    </row>
    <row r="33" ht="33.15" customHeight="1" spans="1:6">
      <c r="A33" s="170" t="str">
        <f>'一般公共预算财政拨款基本及项目经济分类总表（八）'!A33</f>
        <v>2120399</v>
      </c>
      <c r="B33" s="170" t="str">
        <f>'一般公共预算财政拨款基本及项目经济分类总表（八）'!B33</f>
        <v>其他城乡社区公共设施支出</v>
      </c>
      <c r="C33" s="170" t="str">
        <f>'一般公共预算财政拨款基本及项目经济分类总表（八）'!C33</f>
        <v>后土街(原蔬菜市场)停车场及公厕资金</v>
      </c>
      <c r="D33" s="159">
        <f t="shared" si="0"/>
        <v>131200</v>
      </c>
      <c r="E33" s="159"/>
      <c r="F33" s="157">
        <f>SUM('一般公共预算财政拨款基本及项目经济分类总表（八）'!F33)</f>
        <v>131200</v>
      </c>
    </row>
    <row r="34" ht="33.15" customHeight="1" spans="1:6">
      <c r="A34" s="170" t="str">
        <f>'一般公共预算财政拨款基本及项目经济分类总表（八）'!A34</f>
        <v>2120399</v>
      </c>
      <c r="B34" s="170" t="str">
        <f>'一般公共预算财政拨款基本及项目经济分类总表（八）'!B34</f>
        <v>其他城乡社区公共设施支出</v>
      </c>
      <c r="C34" s="170" t="str">
        <f>'一般公共预算财政拨款基本及项目经济分类总表（八）'!C34</f>
        <v>东高速口亮化工程</v>
      </c>
      <c r="D34" s="159">
        <f t="shared" si="0"/>
        <v>415200</v>
      </c>
      <c r="E34" s="159"/>
      <c r="F34" s="157">
        <f>SUM('一般公共预算财政拨款基本及项目经济分类总表（八）'!F34)</f>
        <v>415200</v>
      </c>
    </row>
    <row r="35" ht="33.15" customHeight="1" spans="1:6">
      <c r="A35" s="170" t="str">
        <f>'一般公共预算财政拨款基本及项目经济分类总表（八）'!A35</f>
        <v>2120399</v>
      </c>
      <c r="B35" s="170" t="str">
        <f>'一般公共预算财政拨款基本及项目经济分类总表（八）'!B35</f>
        <v>其他城乡社区公共设施支出</v>
      </c>
      <c r="C35" s="170" t="str">
        <f>'一般公共预算财政拨款基本及项目经济分类总表（八）'!C35</f>
        <v>人民公园亮化、照明设施提升改造工程</v>
      </c>
      <c r="D35" s="159">
        <f t="shared" si="0"/>
        <v>476000</v>
      </c>
      <c r="E35" s="159"/>
      <c r="F35" s="157">
        <f>SUM('一般公共预算财政拨款基本及项目经济分类总表（八）'!F35)</f>
        <v>476000</v>
      </c>
    </row>
    <row r="36" ht="33.15" customHeight="1" spans="1:6">
      <c r="A36" s="170" t="str">
        <f>'一般公共预算财政拨款基本及项目经济分类总表（八）'!A36</f>
        <v>2120399</v>
      </c>
      <c r="B36" s="170" t="str">
        <f>'一般公共预算财政拨款基本及项目经济分类总表（八）'!B36</f>
        <v>其他城乡社区公共设施支出</v>
      </c>
      <c r="C36" s="170" t="str">
        <f>'一般公共预算财政拨款基本及项目经济分类总表（八）'!C36</f>
        <v>人民公园公共卫生间拆除并新建工程</v>
      </c>
      <c r="D36" s="159">
        <f t="shared" si="0"/>
        <v>322000</v>
      </c>
      <c r="E36" s="159"/>
      <c r="F36" s="157">
        <f>SUM('一般公共预算财政拨款基本及项目经济分类总表（八）'!F36)</f>
        <v>322000</v>
      </c>
    </row>
    <row r="37" ht="33.15" customHeight="1" spans="1:6">
      <c r="A37" s="170" t="str">
        <f>'一般公共预算财政拨款基本及项目经济分类总表（八）'!A37</f>
        <v>2120399</v>
      </c>
      <c r="B37" s="170" t="str">
        <f>'一般公共预算财政拨款基本及项目经济分类总表（八）'!B37</f>
        <v>其他城乡社区公共设施支出</v>
      </c>
      <c r="C37" s="170" t="str">
        <f>'一般公共预算财政拨款基本及项目经济分类总表（八）'!C37</f>
        <v>人民公园健身、游乐设施提升改造工程</v>
      </c>
      <c r="D37" s="159">
        <f t="shared" si="0"/>
        <v>1568600</v>
      </c>
      <c r="E37" s="159"/>
      <c r="F37" s="157">
        <f>SUM('一般公共预算财政拨款基本及项目经济分类总表（八）'!F37)</f>
        <v>1568600</v>
      </c>
    </row>
    <row r="38" ht="33.15" customHeight="1" spans="1:6">
      <c r="A38" s="170" t="str">
        <f>'一般公共预算财政拨款基本及项目经济分类总表（八）'!A38</f>
        <v>2110302</v>
      </c>
      <c r="B38" s="170" t="str">
        <f>'一般公共预算财政拨款基本及项目经济分类总表（八）'!B38</f>
        <v>水体</v>
      </c>
      <c r="C38" s="170" t="str">
        <f>'一般公共预算财政拨款基本及项目经济分类总表（八）'!C38</f>
        <v>汇源农副产品工业园污水处理站一期工程</v>
      </c>
      <c r="D38" s="159">
        <f t="shared" ref="D38:D68" si="1">SUM(E38:F38)</f>
        <v>1241700</v>
      </c>
      <c r="E38" s="159"/>
      <c r="F38" s="157">
        <f>SUM('一般公共预算财政拨款基本及项目经济分类总表（八）'!F38)</f>
        <v>1241700</v>
      </c>
    </row>
    <row r="39" ht="33.15" customHeight="1" spans="1:6">
      <c r="A39" s="170" t="str">
        <f>'一般公共预算财政拨款基本及项目经济分类总表（八）'!A39</f>
        <v>2120399</v>
      </c>
      <c r="B39" s="170" t="str">
        <f>'一般公共预算财政拨款基本及项目经济分类总表（八）'!B39</f>
        <v>其他城乡社区公共设施支出</v>
      </c>
      <c r="C39" s="170" t="str">
        <f>'一般公共预算财政拨款基本及项目经济分类总表（八）'!C39</f>
        <v>后土大道与宝鼎路十字口西北角尉氏口腔房屋拆除款及周边环境费用</v>
      </c>
      <c r="D39" s="159">
        <f t="shared" si="1"/>
        <v>29300</v>
      </c>
      <c r="E39" s="159"/>
      <c r="F39" s="157">
        <f>SUM('一般公共预算财政拨款基本及项目经济分类总表（八）'!F39)</f>
        <v>29300</v>
      </c>
    </row>
    <row r="40" ht="33.15" customHeight="1" spans="1:6">
      <c r="A40" s="170" t="str">
        <f>'一般公共预算财政拨款基本及项目经济分类总表（八）'!A40</f>
        <v>2120399</v>
      </c>
      <c r="B40" s="170" t="str">
        <f>'一般公共预算财政拨款基本及项目经济分类总表（八）'!B40</f>
        <v>其他城乡社区公共设施支出</v>
      </c>
      <c r="C40" s="170" t="str">
        <f>'一般公共预算财政拨款基本及项目经济分类总表（八）'!C40</f>
        <v>文苑小区南端巷道土墙抢修款</v>
      </c>
      <c r="D40" s="159">
        <f t="shared" si="1"/>
        <v>38200</v>
      </c>
      <c r="E40" s="159"/>
      <c r="F40" s="157">
        <f>SUM('一般公共预算财政拨款基本及项目经济分类总表（八）'!F40)</f>
        <v>38200</v>
      </c>
    </row>
    <row r="41" ht="33.15" customHeight="1" spans="1:6">
      <c r="A41" s="170" t="str">
        <f>'一般公共预算财政拨款基本及项目经济分类总表（八）'!A41</f>
        <v>2120399</v>
      </c>
      <c r="B41" s="170" t="str">
        <f>'一般公共预算财政拨款基本及项目经济分类总表（八）'!B41</f>
        <v>其他城乡社区公共设施支出</v>
      </c>
      <c r="C41" s="170" t="str">
        <f>'一般公共预算财政拨款基本及项目经济分类总表（八）'!C41</f>
        <v>北环路污水截留工程款</v>
      </c>
      <c r="D41" s="159">
        <f t="shared" si="1"/>
        <v>596200</v>
      </c>
      <c r="E41" s="159"/>
      <c r="F41" s="157">
        <f>SUM('一般公共预算财政拨款基本及项目经济分类总表（八）'!F41)</f>
        <v>596200</v>
      </c>
    </row>
    <row r="42" ht="33.15" customHeight="1" spans="1:6">
      <c r="A42" s="170" t="str">
        <f>'一般公共预算财政拨款基本及项目经济分类总表（八）'!A42</f>
        <v>2120399</v>
      </c>
      <c r="B42" s="170" t="str">
        <f>'一般公共预算财政拨款基本及项目经济分类总表（八）'!B42</f>
        <v>其他城乡社区公共设施支出</v>
      </c>
      <c r="C42" s="170" t="str">
        <f>'一般公共预算财政拨款基本及项目经济分类总表（八）'!C42</f>
        <v>王勃街（汾阴路-恒磁北路）         道路工程</v>
      </c>
      <c r="D42" s="159">
        <f t="shared" si="1"/>
        <v>1033000</v>
      </c>
      <c r="E42" s="159"/>
      <c r="F42" s="157">
        <f>SUM('一般公共预算财政拨款基本及项目经济分类总表（八）'!F42)</f>
        <v>1033000</v>
      </c>
    </row>
    <row r="43" ht="33.15" customHeight="1" spans="1:6">
      <c r="A43" s="170" t="str">
        <f>'一般公共预算财政拨款基本及项目经济分类总表（八）'!A43</f>
        <v>2120399</v>
      </c>
      <c r="B43" s="170" t="str">
        <f>'一般公共预算财政拨款基本及项目经济分类总表（八）'!B43</f>
        <v>其他城乡社区公共设施支出</v>
      </c>
      <c r="C43" s="170" t="str">
        <f>'一般公共预算财政拨款基本及项目经济分类总表（八）'!C43</f>
        <v>华康北路（汇源街-北环路）         道路工程</v>
      </c>
      <c r="D43" s="159">
        <f t="shared" si="1"/>
        <v>1343500</v>
      </c>
      <c r="E43" s="159"/>
      <c r="F43" s="157">
        <f>SUM('一般公共预算财政拨款基本及项目经济分类总表（八）'!F43)</f>
        <v>1343500</v>
      </c>
    </row>
    <row r="44" ht="33.15" customHeight="1" spans="1:6">
      <c r="A44" s="170" t="str">
        <f>'一般公共预算财政拨款基本及项目经济分类总表（八）'!A44</f>
        <v>2120399</v>
      </c>
      <c r="B44" s="170" t="str">
        <f>'一般公共预算财政拨款基本及项目经济分类总表（八）'!B44</f>
        <v>其他城乡社区公共设施支出</v>
      </c>
      <c r="C44" s="170" t="str">
        <f>'一般公共预算财政拨款基本及项目经济分类总表（八）'!C44</f>
        <v>新建南路、汇源街2座停车场工程</v>
      </c>
      <c r="D44" s="159">
        <f t="shared" si="1"/>
        <v>349700</v>
      </c>
      <c r="E44" s="159"/>
      <c r="F44" s="157">
        <f>SUM('一般公共预算财政拨款基本及项目经济分类总表（八）'!F44)</f>
        <v>349700</v>
      </c>
    </row>
    <row r="45" ht="33.15" customHeight="1" spans="1:6">
      <c r="A45" s="170" t="str">
        <f>'一般公共预算财政拨款基本及项目经济分类总表（八）'!A45</f>
        <v>2120399</v>
      </c>
      <c r="B45" s="170" t="str">
        <f>'一般公共预算财政拨款基本及项目经济分类总表（八）'!B45</f>
        <v>其他城乡社区公共设施支出</v>
      </c>
      <c r="C45" s="170" t="str">
        <f>'一般公共预算财政拨款基本及项目经济分类总表（八）'!C45</f>
        <v>城市防洪末端渠系改造工程</v>
      </c>
      <c r="D45" s="159">
        <f t="shared" si="1"/>
        <v>2985500</v>
      </c>
      <c r="E45" s="159"/>
      <c r="F45" s="157">
        <f>SUM('一般公共预算财政拨款基本及项目经济分类总表（八）'!F45)</f>
        <v>2985500</v>
      </c>
    </row>
    <row r="46" ht="33.15" customHeight="1" spans="1:6">
      <c r="A46" s="170" t="str">
        <f>'一般公共预算财政拨款基本及项目经济分类总表（八）'!A46</f>
        <v>2120399</v>
      </c>
      <c r="B46" s="170" t="str">
        <f>'一般公共预算财政拨款基本及项目经济分类总表（八）'!B46</f>
        <v>其他城乡社区公共设施支出</v>
      </c>
      <c r="C46" s="170" t="str">
        <f>'一般公共预算财政拨款基本及项目经济分类总表（八）'!C46</f>
        <v>宝鼎路(北环路-后土大道)        机非隔离带绿化提升改造工程</v>
      </c>
      <c r="D46" s="159">
        <f t="shared" si="1"/>
        <v>1600000</v>
      </c>
      <c r="E46" s="159"/>
      <c r="F46" s="157">
        <f>SUM('一般公共预算财政拨款基本及项目经济分类总表（八）'!F46)</f>
        <v>1600000</v>
      </c>
    </row>
    <row r="47" ht="33.15" customHeight="1" spans="1:6">
      <c r="A47" s="170" t="str">
        <f>'一般公共预算财政拨款基本及项目经济分类总表（八）'!A47</f>
        <v>2120399</v>
      </c>
      <c r="B47" s="170" t="str">
        <f>'一般公共预算财政拨款基本及项目经济分类总表（八）'!B47</f>
        <v>其他城乡社区公共设施支出</v>
      </c>
      <c r="C47" s="170" t="str">
        <f>'一般公共预算财政拨款基本及项目经济分类总表（八）'!C47</f>
        <v>城东片区老旧街区改造工程</v>
      </c>
      <c r="D47" s="159">
        <f t="shared" si="1"/>
        <v>2390000</v>
      </c>
      <c r="E47" s="159"/>
      <c r="F47" s="157">
        <f>SUM('一般公共预算财政拨款基本及项目经济分类总表（八）'!F47)</f>
        <v>2390000</v>
      </c>
    </row>
    <row r="48" ht="33.15" customHeight="1" spans="1:6">
      <c r="A48" s="170" t="str">
        <f>'一般公共预算财政拨款基本及项目经济分类总表（八）'!A48</f>
        <v>2110302</v>
      </c>
      <c r="B48" s="170" t="str">
        <f>'一般公共预算财政拨款基本及项目经济分类总表（八）'!B48</f>
        <v>水体</v>
      </c>
      <c r="C48" s="170" t="str">
        <f>'一般公共预算财政拨款基本及项目经济分类总表（八）'!C48</f>
        <v>城镇生活污水再生利用项目        一期工程</v>
      </c>
      <c r="D48" s="159">
        <f t="shared" si="1"/>
        <v>26000000</v>
      </c>
      <c r="E48" s="159"/>
      <c r="F48" s="157">
        <f>SUM('一般公共预算财政拨款基本及项目经济分类总表（八）'!F48)</f>
        <v>26000000</v>
      </c>
    </row>
    <row r="49" ht="33.15" customHeight="1" spans="1:6">
      <c r="A49" s="170" t="str">
        <f>'一般公共预算财政拨款基本及项目经济分类总表（八）'!A49</f>
        <v>2120399</v>
      </c>
      <c r="B49" s="170" t="str">
        <f>'一般公共预算财政拨款基本及项目经济分类总表（八）'!B49</f>
        <v>其他城乡社区公共设施支出</v>
      </c>
      <c r="C49" s="170" t="str">
        <f>'一般公共预算财政拨款基本及项目经济分类总表（八）'!C49</f>
        <v>农业开发区北外环西段               (西环路-经一路)绿化工程</v>
      </c>
      <c r="D49" s="159">
        <f t="shared" si="1"/>
        <v>569300</v>
      </c>
      <c r="E49" s="159"/>
      <c r="F49" s="157">
        <f>SUM('一般公共预算财政拨款基本及项目经济分类总表（八）'!F49)</f>
        <v>569300</v>
      </c>
    </row>
    <row r="50" ht="33.15" customHeight="1" spans="1:6">
      <c r="A50" s="170" t="str">
        <f>'一般公共预算财政拨款基本及项目经济分类总表（八）'!A50</f>
        <v>2120399</v>
      </c>
      <c r="B50" s="170" t="str">
        <f>'一般公共预算财政拨款基本及项目经济分类总表（八）'!B50</f>
        <v>其他城乡社区公共设施支出</v>
      </c>
      <c r="C50" s="170" t="str">
        <f>'一般公共预算财政拨款基本及项目经济分类总表（八）'!C50</f>
        <v>农业开发区西环路               (北环街--北外环西段)绿化工程</v>
      </c>
      <c r="D50" s="159">
        <f t="shared" si="1"/>
        <v>370000</v>
      </c>
      <c r="E50" s="159"/>
      <c r="F50" s="157">
        <f>SUM('一般公共预算财政拨款基本及项目经济分类总表（八）'!F50)</f>
        <v>370000</v>
      </c>
    </row>
    <row r="51" ht="33.15" customHeight="1" spans="1:6">
      <c r="A51" s="170" t="str">
        <f>'一般公共预算财政拨款基本及项目经济分类总表（八）'!A51</f>
        <v>2120399</v>
      </c>
      <c r="B51" s="170" t="str">
        <f>'一般公共预算财政拨款基本及项目经济分类总表（八）'!B51</f>
        <v>其他城乡社区公共设施支出</v>
      </c>
      <c r="C51" s="170" t="str">
        <f>'一般公共预算财政拨款基本及项目经济分类总表（八）'!C51</f>
        <v>汾阴路东侧(后土大道-孤峰街)道路绿化工程</v>
      </c>
      <c r="D51" s="159">
        <f t="shared" si="1"/>
        <v>1180000</v>
      </c>
      <c r="E51" s="159"/>
      <c r="F51" s="157">
        <f>SUM('一般公共预算财政拨款基本及项目经济分类总表（八）'!F51)</f>
        <v>1180000</v>
      </c>
    </row>
    <row r="52" ht="33.15" customHeight="1" spans="1:6">
      <c r="A52" s="170" t="str">
        <f>'一般公共预算财政拨款基本及项目经济分类总表（八）'!A52</f>
        <v>2120399</v>
      </c>
      <c r="B52" s="170" t="str">
        <f>'一般公共预算财政拨款基本及项目经济分类总表（八）'!B52</f>
        <v>其他城乡社区公共设施支出</v>
      </c>
      <c r="C52" s="170" t="str">
        <f>'一般公共预算财政拨款基本及项目经济分类总表（八）'!C52</f>
        <v>孤峰街(新建南路-恒磁路)         机非隔离带绿化提升改造工程</v>
      </c>
      <c r="D52" s="159">
        <f t="shared" si="1"/>
        <v>960000</v>
      </c>
      <c r="E52" s="159"/>
      <c r="F52" s="157">
        <f>SUM('一般公共预算财政拨款基本及项目经济分类总表（八）'!F52)</f>
        <v>960000</v>
      </c>
    </row>
    <row r="53" ht="33.15" customHeight="1" spans="1:6">
      <c r="A53" s="170" t="str">
        <f>'一般公共预算财政拨款基本及项目经济分类总表（八）'!A53</f>
        <v>2120399</v>
      </c>
      <c r="B53" s="170" t="str">
        <f>'一般公共预算财政拨款基本及项目经济分类总表（八）'!B53</f>
        <v>其他城乡社区公共设施支出</v>
      </c>
      <c r="C53" s="170" t="str">
        <f>'一般公共预算财政拨款基本及项目经济分类总表（八）'!C53</f>
        <v>西环路桥梁检测费用</v>
      </c>
      <c r="D53" s="159">
        <f t="shared" si="1"/>
        <v>16000</v>
      </c>
      <c r="E53" s="159"/>
      <c r="F53" s="157">
        <f>SUM('一般公共预算财政拨款基本及项目经济分类总表（八）'!F53)</f>
        <v>16000</v>
      </c>
    </row>
    <row r="54" ht="33.15" customHeight="1" spans="1:6">
      <c r="A54" s="170" t="str">
        <f>'一般公共预算财政拨款基本及项目经济分类总表（八）'!A54</f>
        <v>2120399</v>
      </c>
      <c r="B54" s="170" t="str">
        <f>'一般公共预算财政拨款基本及项目经济分类总表（八）'!B54</f>
        <v>其他城乡社区公共设施支出</v>
      </c>
      <c r="C54" s="170" t="str">
        <f>'一般公共预算财政拨款基本及项目经济分类总表（八）'!C54</f>
        <v>宝鼎路提升改造工程迁改赔偿款</v>
      </c>
      <c r="D54" s="159">
        <f t="shared" si="1"/>
        <v>3300000</v>
      </c>
      <c r="E54" s="159"/>
      <c r="F54" s="157">
        <f>SUM('一般公共预算财政拨款基本及项目经济分类总表（八）'!F54)</f>
        <v>3300000</v>
      </c>
    </row>
    <row r="55" ht="33.15" customHeight="1" spans="1:6">
      <c r="A55" s="170" t="str">
        <f>'一般公共预算财政拨款基本及项目经济分类总表（八）'!A55</f>
        <v>2120399</v>
      </c>
      <c r="B55" s="170" t="str">
        <f>'一般公共预算财政拨款基本及项目经济分类总表（八）'!B55</f>
        <v>其他城乡社区公共设施支出</v>
      </c>
      <c r="C55" s="170" t="str">
        <f>'一般公共预算财政拨款基本及项目经济分类总表（八）'!C55</f>
        <v>宝鼎路道路提升改造工程</v>
      </c>
      <c r="D55" s="159">
        <f t="shared" si="1"/>
        <v>43000000</v>
      </c>
      <c r="E55" s="159"/>
      <c r="F55" s="157">
        <f>SUM('一般公共预算财政拨款基本及项目经济分类总表（八）'!F55)</f>
        <v>43000000</v>
      </c>
    </row>
    <row r="56" ht="33.15" customHeight="1" spans="1:6">
      <c r="A56" s="170" t="str">
        <f>'一般公共预算财政拨款基本及项目经济分类总表（八）'!A56</f>
        <v>2120399</v>
      </c>
      <c r="B56" s="170" t="str">
        <f>'一般公共预算财政拨款基本及项目经济分类总表（八）'!B56</f>
        <v>其他城乡社区公共设施支出</v>
      </c>
      <c r="C56" s="170" t="str">
        <f>'一般公共预算财政拨款基本及项目经济分类总表（八）'!C56</f>
        <v>东城区（恒磁路）排水工程</v>
      </c>
      <c r="D56" s="159">
        <f t="shared" si="1"/>
        <v>13000000</v>
      </c>
      <c r="E56" s="159"/>
      <c r="F56" s="157">
        <f>SUM('一般公共预算财政拨款基本及项目经济分类总表（八）'!F56)</f>
        <v>13000000</v>
      </c>
    </row>
    <row r="57" ht="33.15" customHeight="1" spans="1:6">
      <c r="A57" s="170" t="str">
        <f>'一般公共预算财政拨款基本及项目经济分类总表（八）'!A57</f>
        <v>2120399</v>
      </c>
      <c r="B57" s="170" t="str">
        <f>'一般公共预算财政拨款基本及项目经济分类总表（八）'!B57</f>
        <v>其他城乡社区公共设施支出</v>
      </c>
      <c r="C57" s="170" t="str">
        <f>'一般公共预算财政拨款基本及项目经济分类总表（八）'!C57</f>
        <v>恒磁南路（南内环街-南外环街）拓宽改造工程</v>
      </c>
      <c r="D57" s="159">
        <f t="shared" si="1"/>
        <v>10800000</v>
      </c>
      <c r="E57" s="159"/>
      <c r="F57" s="157">
        <f>SUM('一般公共预算财政拨款基本及项目经济分类总表（八）'!F57)</f>
        <v>10800000</v>
      </c>
    </row>
    <row r="58" ht="33.15" customHeight="1" spans="1:6">
      <c r="A58" s="170">
        <f>'一般公共预算财政拨款基本及项目经济分类总表（八）'!A58</f>
        <v>2110301</v>
      </c>
      <c r="B58" s="170" t="str">
        <f>'一般公共预算财政拨款基本及项目经济分类总表（八）'!B58</f>
        <v>大气</v>
      </c>
      <c r="C58" s="170" t="str">
        <f>'一般公共预算财政拨款基本及项目经济分类总表（八）'!C58</f>
        <v>冬季清洁取暖煤改气改造         县级配套</v>
      </c>
      <c r="D58" s="159">
        <f t="shared" si="1"/>
        <v>207500</v>
      </c>
      <c r="E58" s="159"/>
      <c r="F58" s="157">
        <f>SUM('一般公共预算财政拨款基本及项目经济分类总表（八）'!F58)</f>
        <v>207500</v>
      </c>
    </row>
    <row r="59" ht="33.15" customHeight="1" spans="1:6">
      <c r="A59" s="69">
        <v>2121301</v>
      </c>
      <c r="B59" s="70" t="s">
        <v>102</v>
      </c>
      <c r="C59" s="170" t="s">
        <v>103</v>
      </c>
      <c r="D59" s="159">
        <f t="shared" si="1"/>
        <v>10000000</v>
      </c>
      <c r="E59" s="159"/>
      <c r="F59" s="157">
        <v>10000000</v>
      </c>
    </row>
    <row r="60" ht="33.15" customHeight="1" spans="1:6">
      <c r="A60" s="170">
        <f>'一般公共预算财政拨款基本及项目经济分类总表（八）'!A60</f>
        <v>0</v>
      </c>
      <c r="B60" s="170">
        <f>'一般公共预算财政拨款基本及项目经济分类总表（八）'!B60</f>
        <v>0</v>
      </c>
      <c r="C60" s="170">
        <f>'一般公共预算财政拨款基本及项目经济分类总表（八）'!C60</f>
        <v>0</v>
      </c>
      <c r="D60" s="159">
        <f t="shared" si="1"/>
        <v>0</v>
      </c>
      <c r="E60" s="159"/>
      <c r="F60" s="157">
        <f>SUM('一般公共预算财政拨款基本及项目经济分类总表（八）'!F60)</f>
        <v>0</v>
      </c>
    </row>
    <row r="61" ht="33.15" customHeight="1" spans="1:6">
      <c r="A61" s="170">
        <f>'一般公共预算财政拨款基本及项目经济分类总表（八）'!A61</f>
        <v>0</v>
      </c>
      <c r="B61" s="170">
        <f>'一般公共预算财政拨款基本及项目经济分类总表（八）'!B61</f>
        <v>0</v>
      </c>
      <c r="C61" s="170">
        <f>'一般公共预算财政拨款基本及项目经济分类总表（八）'!C61</f>
        <v>0</v>
      </c>
      <c r="D61" s="159">
        <f t="shared" si="1"/>
        <v>0</v>
      </c>
      <c r="E61" s="159"/>
      <c r="F61" s="157">
        <f>SUM('一般公共预算财政拨款基本及项目经济分类总表（八）'!F61)</f>
        <v>0</v>
      </c>
    </row>
    <row r="62" ht="33.15" customHeight="1" spans="1:6">
      <c r="A62" s="170">
        <f>'一般公共预算财政拨款基本及项目经济分类总表（八）'!A62</f>
        <v>0</v>
      </c>
      <c r="B62" s="170">
        <f>'一般公共预算财政拨款基本及项目经济分类总表（八）'!B62</f>
        <v>0</v>
      </c>
      <c r="C62" s="170">
        <f>'一般公共预算财政拨款基本及项目经济分类总表（八）'!C62</f>
        <v>0</v>
      </c>
      <c r="D62" s="159">
        <f t="shared" si="1"/>
        <v>0</v>
      </c>
      <c r="E62" s="159"/>
      <c r="F62" s="157">
        <f>SUM('一般公共预算财政拨款基本及项目经济分类总表（八）'!F62)</f>
        <v>0</v>
      </c>
    </row>
    <row r="63" ht="33.15" customHeight="1" spans="1:6">
      <c r="A63" s="170">
        <f>'一般公共预算财政拨款基本及项目经济分类总表（八）'!A63</f>
        <v>0</v>
      </c>
      <c r="B63" s="170">
        <f>'一般公共预算财政拨款基本及项目经济分类总表（八）'!B63</f>
        <v>0</v>
      </c>
      <c r="C63" s="170">
        <f>'一般公共预算财政拨款基本及项目经济分类总表（八）'!C63</f>
        <v>0</v>
      </c>
      <c r="D63" s="159">
        <f t="shared" si="1"/>
        <v>0</v>
      </c>
      <c r="E63" s="159"/>
      <c r="F63" s="157">
        <f>SUM('一般公共预算财政拨款基本及项目经济分类总表（八）'!F63)</f>
        <v>0</v>
      </c>
    </row>
    <row r="64" ht="33.15" customHeight="1" spans="1:6">
      <c r="A64" s="170">
        <f>'一般公共预算财政拨款基本及项目经济分类总表（八）'!A64</f>
        <v>0</v>
      </c>
      <c r="B64" s="170">
        <f>'一般公共预算财政拨款基本及项目经济分类总表（八）'!B64</f>
        <v>0</v>
      </c>
      <c r="C64" s="170">
        <f>'一般公共预算财政拨款基本及项目经济分类总表（八）'!C64</f>
        <v>0</v>
      </c>
      <c r="D64" s="159">
        <f t="shared" si="1"/>
        <v>0</v>
      </c>
      <c r="E64" s="159"/>
      <c r="F64" s="157">
        <f>SUM('一般公共预算财政拨款基本及项目经济分类总表（八）'!F64)</f>
        <v>0</v>
      </c>
    </row>
    <row r="65" ht="33.15" customHeight="1" spans="1:6">
      <c r="A65" s="170">
        <f>'一般公共预算财政拨款基本及项目经济分类总表（八）'!A65</f>
        <v>0</v>
      </c>
      <c r="B65" s="170">
        <f>'一般公共预算财政拨款基本及项目经济分类总表（八）'!B65</f>
        <v>0</v>
      </c>
      <c r="C65" s="170">
        <f>'一般公共预算财政拨款基本及项目经济分类总表（八）'!C65</f>
        <v>0</v>
      </c>
      <c r="D65" s="159">
        <f t="shared" si="1"/>
        <v>0</v>
      </c>
      <c r="E65" s="159"/>
      <c r="F65" s="157">
        <f>SUM('一般公共预算财政拨款基本及项目经济分类总表（八）'!F65)</f>
        <v>0</v>
      </c>
    </row>
    <row r="66" ht="33.15" customHeight="1" spans="1:6">
      <c r="A66" s="170">
        <f>'一般公共预算财政拨款基本及项目经济分类总表（八）'!A66</f>
        <v>0</v>
      </c>
      <c r="B66" s="170">
        <f>'一般公共预算财政拨款基本及项目经济分类总表（八）'!B66</f>
        <v>0</v>
      </c>
      <c r="C66" s="170">
        <f>'一般公共预算财政拨款基本及项目经济分类总表（八）'!C66</f>
        <v>0</v>
      </c>
      <c r="D66" s="159">
        <f t="shared" si="1"/>
        <v>0</v>
      </c>
      <c r="E66" s="159"/>
      <c r="F66" s="157">
        <f>SUM('一般公共预算财政拨款基本及项目经济分类总表（八）'!F66)</f>
        <v>0</v>
      </c>
    </row>
    <row r="67" ht="33.15" customHeight="1" spans="1:6">
      <c r="A67" s="170">
        <f>'一般公共预算财政拨款基本及项目经济分类总表（八）'!A67</f>
        <v>0</v>
      </c>
      <c r="B67" s="170">
        <f>'一般公共预算财政拨款基本及项目经济分类总表（八）'!B67</f>
        <v>0</v>
      </c>
      <c r="C67" s="170">
        <f>'一般公共预算财政拨款基本及项目经济分类总表（八）'!C67</f>
        <v>0</v>
      </c>
      <c r="D67" s="159">
        <f t="shared" si="1"/>
        <v>0</v>
      </c>
      <c r="E67" s="159"/>
      <c r="F67" s="157">
        <f>SUM('一般公共预算财政拨款基本及项目经济分类总表（八）'!F67)</f>
        <v>0</v>
      </c>
    </row>
    <row r="68" ht="33.15" customHeight="1" spans="1:6">
      <c r="A68" s="170">
        <f>'一般公共预算财政拨款基本及项目经济分类总表（八）'!A68</f>
        <v>0</v>
      </c>
      <c r="B68" s="170">
        <f>'一般公共预算财政拨款基本及项目经济分类总表（八）'!B68</f>
        <v>0</v>
      </c>
      <c r="C68" s="170">
        <f>'一般公共预算财政拨款基本及项目经济分类总表（八）'!C68</f>
        <v>0</v>
      </c>
      <c r="D68" s="159">
        <f t="shared" si="1"/>
        <v>0</v>
      </c>
      <c r="E68" s="159"/>
      <c r="F68" s="157">
        <f>SUM('一般公共预算财政拨款基本及项目经济分类总表（八）'!F68)</f>
        <v>0</v>
      </c>
    </row>
    <row r="69" customHeight="1" spans="4:4">
      <c r="D69" s="44"/>
    </row>
  </sheetData>
  <mergeCells count="6">
    <mergeCell ref="A1:F1"/>
    <mergeCell ref="A2:D2"/>
    <mergeCell ref="A3:C3"/>
    <mergeCell ref="D3:D4"/>
    <mergeCell ref="E3:E4"/>
    <mergeCell ref="F3:F4"/>
  </mergeCells>
  <printOptions horizontalCentered="1" verticalCentered="1"/>
  <pageMargins left="0.904166666666667" right="0.904166666666667" top="1.02291666666667" bottom="0.94375" header="0.511805555555556" footer="0.511805555555556"/>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6"/>
  <sheetViews>
    <sheetView showGridLines="0" showZeros="0" tabSelected="1" topLeftCell="A11" workbookViewId="0">
      <selection activeCell="E13" sqref="E13:E25"/>
    </sheetView>
  </sheetViews>
  <sheetFormatPr defaultColWidth="9.12222222222222" defaultRowHeight="12.75" customHeight="1"/>
  <cols>
    <col min="1" max="1" width="17.3777777777778" customWidth="1"/>
    <col min="2" max="2" width="14.1222222222222" customWidth="1"/>
    <col min="3" max="3" width="30.8777777777778" customWidth="1"/>
    <col min="4" max="4" width="12.5" customWidth="1"/>
    <col min="5" max="5" width="13.6222222222222" customWidth="1"/>
    <col min="6" max="6" width="11.8777777777778" customWidth="1"/>
  </cols>
  <sheetData>
    <row r="1" ht="25.05" customHeight="1" spans="1:6">
      <c r="A1" s="45" t="s">
        <v>104</v>
      </c>
      <c r="B1" s="45"/>
      <c r="C1" s="45"/>
      <c r="D1" s="45"/>
      <c r="E1" s="45"/>
      <c r="F1" s="45"/>
    </row>
    <row r="2" ht="22.05" customHeight="1" spans="1:6">
      <c r="A2" s="65" t="str">
        <f>(部门基本情况表!A2)</f>
        <v>编报单位：万荣县住房和城乡建设管理局（本级）</v>
      </c>
      <c r="B2" s="65"/>
      <c r="C2" s="65"/>
      <c r="F2" s="34" t="s">
        <v>24</v>
      </c>
    </row>
    <row r="3" ht="17.55" customHeight="1" spans="1:6">
      <c r="A3" s="150" t="s">
        <v>105</v>
      </c>
      <c r="B3" s="151"/>
      <c r="C3" s="152" t="s">
        <v>106</v>
      </c>
      <c r="D3" s="146"/>
      <c r="E3" s="146"/>
      <c r="F3" s="67"/>
    </row>
    <row r="4" ht="17.55" customHeight="1" spans="1:6">
      <c r="A4" s="68" t="s">
        <v>107</v>
      </c>
      <c r="B4" s="74" t="s">
        <v>108</v>
      </c>
      <c r="C4" s="68" t="s">
        <v>109</v>
      </c>
      <c r="D4" s="152" t="s">
        <v>110</v>
      </c>
      <c r="E4" s="146"/>
      <c r="F4" s="67"/>
    </row>
    <row r="5" ht="24" customHeight="1" spans="1:6">
      <c r="A5" s="68"/>
      <c r="B5" s="153"/>
      <c r="C5" s="68"/>
      <c r="D5" s="16" t="s">
        <v>111</v>
      </c>
      <c r="E5" s="16" t="s">
        <v>68</v>
      </c>
      <c r="F5" s="30" t="s">
        <v>112</v>
      </c>
    </row>
    <row r="6" ht="20.25" customHeight="1" spans="1:6">
      <c r="A6" s="154" t="s">
        <v>29</v>
      </c>
      <c r="B6" s="155">
        <f>SUM(B7:B8)</f>
        <v>143950657</v>
      </c>
      <c r="C6" s="156" t="s">
        <v>30</v>
      </c>
      <c r="D6" s="157">
        <f>SUM(E6:F6)</f>
        <v>0</v>
      </c>
      <c r="E6" s="157"/>
      <c r="F6" s="155">
        <v>0</v>
      </c>
    </row>
    <row r="7" ht="22.5" customHeight="1" spans="1:7">
      <c r="A7" s="158" t="s">
        <v>31</v>
      </c>
      <c r="B7" s="157">
        <f>SUM('一般公共预算财政拨款支出表（六）'!D5)</f>
        <v>143950657</v>
      </c>
      <c r="C7" s="156" t="s">
        <v>32</v>
      </c>
      <c r="D7" s="157">
        <f t="shared" ref="D7:D33" si="0">SUM(E7:F7)</f>
        <v>0</v>
      </c>
      <c r="E7" s="159"/>
      <c r="F7" s="157">
        <v>0</v>
      </c>
      <c r="G7" s="44"/>
    </row>
    <row r="8" ht="23.25" customHeight="1" spans="1:7">
      <c r="A8" s="158" t="s">
        <v>113</v>
      </c>
      <c r="B8" s="160">
        <f>SUM('纳入财政专户管理的事业收入支出表（五）'!D5)</f>
        <v>0</v>
      </c>
      <c r="C8" s="156" t="s">
        <v>34</v>
      </c>
      <c r="D8" s="157">
        <f t="shared" si="0"/>
        <v>0</v>
      </c>
      <c r="E8" s="161"/>
      <c r="F8" s="162">
        <v>0</v>
      </c>
      <c r="G8" s="44"/>
    </row>
    <row r="9" ht="19.95" customHeight="1" spans="1:8">
      <c r="A9" s="154" t="s">
        <v>35</v>
      </c>
      <c r="B9" s="157">
        <f>SUM('政府性基金预算支出表（十）'!C5)</f>
        <v>10000000</v>
      </c>
      <c r="C9" s="156" t="s">
        <v>36</v>
      </c>
      <c r="D9" s="157">
        <f t="shared" si="0"/>
        <v>0</v>
      </c>
      <c r="E9" s="157"/>
      <c r="F9" s="157">
        <v>0</v>
      </c>
      <c r="G9" s="44"/>
      <c r="H9" s="44"/>
    </row>
    <row r="10" ht="19.95" customHeight="1" spans="1:8">
      <c r="A10" s="78"/>
      <c r="B10" s="163"/>
      <c r="C10" s="156" t="s">
        <v>38</v>
      </c>
      <c r="D10" s="157">
        <f t="shared" si="0"/>
        <v>0</v>
      </c>
      <c r="E10" s="157"/>
      <c r="F10" s="157">
        <v>0</v>
      </c>
      <c r="G10" s="44"/>
      <c r="H10" s="44"/>
    </row>
    <row r="11" ht="19.95" customHeight="1" spans="1:9">
      <c r="A11" s="78"/>
      <c r="B11" s="163"/>
      <c r="C11" s="156" t="s">
        <v>40</v>
      </c>
      <c r="D11" s="157">
        <f t="shared" si="0"/>
        <v>0</v>
      </c>
      <c r="E11" s="157"/>
      <c r="F11" s="157">
        <v>0</v>
      </c>
      <c r="G11" s="44"/>
      <c r="H11" s="44"/>
      <c r="I11" s="44"/>
    </row>
    <row r="12" ht="19.95" customHeight="1" spans="1:10">
      <c r="A12" s="78"/>
      <c r="B12" s="164"/>
      <c r="C12" s="41" t="s">
        <v>41</v>
      </c>
      <c r="D12" s="157">
        <f t="shared" si="0"/>
        <v>0</v>
      </c>
      <c r="E12" s="157"/>
      <c r="F12" s="157">
        <v>0</v>
      </c>
      <c r="G12" s="44"/>
      <c r="H12" s="44"/>
      <c r="I12" s="44"/>
      <c r="J12" s="44"/>
    </row>
    <row r="13" ht="19.95" customHeight="1" spans="1:10">
      <c r="A13" s="78"/>
      <c r="B13" s="164"/>
      <c r="C13" s="156" t="s">
        <v>42</v>
      </c>
      <c r="D13" s="157">
        <f t="shared" si="0"/>
        <v>975883</v>
      </c>
      <c r="E13" s="161">
        <v>975883</v>
      </c>
      <c r="F13" s="157">
        <v>0</v>
      </c>
      <c r="G13" s="44"/>
      <c r="H13" s="44"/>
      <c r="I13" s="44"/>
      <c r="J13" s="44"/>
    </row>
    <row r="14" ht="19.95" customHeight="1" spans="1:9">
      <c r="A14" s="78"/>
      <c r="B14" s="164"/>
      <c r="C14" s="156" t="s">
        <v>43</v>
      </c>
      <c r="D14" s="157">
        <f t="shared" si="0"/>
        <v>0</v>
      </c>
      <c r="E14" s="157"/>
      <c r="F14" s="157">
        <v>0</v>
      </c>
      <c r="G14" s="44"/>
      <c r="H14" s="44"/>
      <c r="I14" s="44"/>
    </row>
    <row r="15" ht="19.95" customHeight="1" spans="1:10">
      <c r="A15" s="78"/>
      <c r="B15" s="164"/>
      <c r="C15" s="41" t="s">
        <v>44</v>
      </c>
      <c r="D15" s="157">
        <f t="shared" si="0"/>
        <v>305157</v>
      </c>
      <c r="E15" s="157">
        <v>305157</v>
      </c>
      <c r="F15" s="157">
        <v>0</v>
      </c>
      <c r="G15" s="44"/>
      <c r="H15" s="44"/>
      <c r="I15" s="44"/>
      <c r="J15" s="44"/>
    </row>
    <row r="16" ht="19.95" customHeight="1" spans="1:8">
      <c r="A16" s="78"/>
      <c r="B16" s="164"/>
      <c r="C16" s="156" t="s">
        <v>45</v>
      </c>
      <c r="D16" s="157">
        <f t="shared" si="0"/>
        <v>33229500</v>
      </c>
      <c r="E16" s="157">
        <v>33229500</v>
      </c>
      <c r="F16" s="157">
        <v>0</v>
      </c>
      <c r="G16" s="44"/>
      <c r="H16" s="44"/>
    </row>
    <row r="17" ht="19.95" customHeight="1" spans="1:10">
      <c r="A17" s="78"/>
      <c r="B17" s="164"/>
      <c r="C17" s="156" t="s">
        <v>46</v>
      </c>
      <c r="D17" s="157">
        <f t="shared" si="0"/>
        <v>118896636</v>
      </c>
      <c r="E17" s="157">
        <v>108896636</v>
      </c>
      <c r="F17" s="157">
        <v>10000000</v>
      </c>
      <c r="G17" s="44"/>
      <c r="H17" s="44"/>
      <c r="I17" s="44"/>
      <c r="J17" s="44"/>
    </row>
    <row r="18" ht="19.95" customHeight="1" spans="1:10">
      <c r="A18" s="78"/>
      <c r="B18" s="164"/>
      <c r="C18" s="156" t="s">
        <v>47</v>
      </c>
      <c r="D18" s="157">
        <f t="shared" si="0"/>
        <v>0</v>
      </c>
      <c r="E18" s="157"/>
      <c r="F18" s="157">
        <v>0</v>
      </c>
      <c r="G18" s="44"/>
      <c r="H18" s="44"/>
      <c r="I18" s="44"/>
      <c r="J18" s="44"/>
    </row>
    <row r="19" ht="19.95" customHeight="1" spans="1:14">
      <c r="A19" s="78"/>
      <c r="B19" s="164"/>
      <c r="C19" s="156" t="s">
        <v>48</v>
      </c>
      <c r="D19" s="157">
        <f t="shared" si="0"/>
        <v>0</v>
      </c>
      <c r="E19" s="157"/>
      <c r="F19" s="157">
        <v>0</v>
      </c>
      <c r="G19" s="44"/>
      <c r="H19" s="44"/>
      <c r="I19" s="44"/>
      <c r="J19" s="44"/>
      <c r="K19" s="44"/>
      <c r="L19" s="44"/>
      <c r="N19" s="44"/>
    </row>
    <row r="20" ht="19.95" customHeight="1" spans="1:14">
      <c r="A20" s="78"/>
      <c r="B20" s="164"/>
      <c r="C20" s="156" t="s">
        <v>49</v>
      </c>
      <c r="D20" s="157">
        <f t="shared" si="0"/>
        <v>0</v>
      </c>
      <c r="E20" s="157"/>
      <c r="F20" s="157">
        <v>0</v>
      </c>
      <c r="G20" s="44"/>
      <c r="H20" s="44"/>
      <c r="I20" s="44"/>
      <c r="J20" s="44"/>
      <c r="K20" s="44"/>
      <c r="L20" s="44"/>
      <c r="M20" s="44"/>
      <c r="N20" s="44"/>
    </row>
    <row r="21" ht="19.95" customHeight="1" spans="1:13">
      <c r="A21" s="78"/>
      <c r="B21" s="164"/>
      <c r="C21" s="156" t="s">
        <v>50</v>
      </c>
      <c r="D21" s="157">
        <f t="shared" si="0"/>
        <v>0</v>
      </c>
      <c r="E21" s="157"/>
      <c r="F21" s="157">
        <v>0</v>
      </c>
      <c r="G21" s="44"/>
      <c r="H21" s="44"/>
      <c r="I21" s="44"/>
      <c r="J21" s="44"/>
      <c r="K21" s="44"/>
      <c r="L21" s="44"/>
      <c r="M21" s="44"/>
    </row>
    <row r="22" ht="19.95" customHeight="1" spans="1:11">
      <c r="A22" s="78"/>
      <c r="B22" s="164"/>
      <c r="C22" s="156" t="s">
        <v>51</v>
      </c>
      <c r="D22" s="157">
        <f t="shared" si="0"/>
        <v>0</v>
      </c>
      <c r="E22" s="157"/>
      <c r="F22" s="157">
        <v>0</v>
      </c>
      <c r="G22" s="44"/>
      <c r="H22" s="44"/>
      <c r="I22" s="44"/>
      <c r="J22" s="44"/>
      <c r="K22" s="44"/>
    </row>
    <row r="23" ht="19.95" customHeight="1" spans="1:8">
      <c r="A23" s="78"/>
      <c r="B23" s="164"/>
      <c r="C23" s="156" t="s">
        <v>52</v>
      </c>
      <c r="D23" s="157">
        <f t="shared" si="0"/>
        <v>0</v>
      </c>
      <c r="E23" s="157"/>
      <c r="F23" s="157">
        <v>0</v>
      </c>
      <c r="G23" s="44"/>
      <c r="H23" s="44"/>
    </row>
    <row r="24" ht="19.95" customHeight="1" spans="1:8">
      <c r="A24" s="78"/>
      <c r="B24" s="164"/>
      <c r="C24" s="41" t="s">
        <v>53</v>
      </c>
      <c r="D24" s="157">
        <f t="shared" si="0"/>
        <v>0</v>
      </c>
      <c r="E24" s="157"/>
      <c r="F24" s="157">
        <v>0</v>
      </c>
      <c r="G24" s="44"/>
      <c r="H24" s="44"/>
    </row>
    <row r="25" ht="19.95" customHeight="1" spans="1:11">
      <c r="A25" s="78"/>
      <c r="B25" s="164"/>
      <c r="C25" s="156" t="s">
        <v>54</v>
      </c>
      <c r="D25" s="157">
        <f t="shared" si="0"/>
        <v>543481</v>
      </c>
      <c r="E25" s="157">
        <v>543481</v>
      </c>
      <c r="F25" s="157">
        <v>0</v>
      </c>
      <c r="G25" s="44"/>
      <c r="H25" s="44"/>
      <c r="I25" s="44"/>
      <c r="J25" s="44"/>
      <c r="K25" s="44"/>
    </row>
    <row r="26" ht="19.95" customHeight="1" spans="1:10">
      <c r="A26" s="78"/>
      <c r="B26" s="164"/>
      <c r="C26" s="156" t="s">
        <v>55</v>
      </c>
      <c r="D26" s="157">
        <f t="shared" si="0"/>
        <v>0</v>
      </c>
      <c r="E26" s="157"/>
      <c r="F26" s="157">
        <v>0</v>
      </c>
      <c r="G26" s="44"/>
      <c r="H26" s="44"/>
      <c r="I26" s="44"/>
      <c r="J26" s="44"/>
    </row>
    <row r="27" ht="19.95" customHeight="1" spans="1:10">
      <c r="A27" s="78"/>
      <c r="B27" s="164"/>
      <c r="C27" s="165" t="s">
        <v>56</v>
      </c>
      <c r="D27" s="157">
        <f t="shared" si="0"/>
        <v>0</v>
      </c>
      <c r="E27" s="157"/>
      <c r="F27" s="157">
        <v>0</v>
      </c>
      <c r="G27" s="44"/>
      <c r="H27" s="44"/>
      <c r="I27" s="44"/>
      <c r="J27" s="44"/>
    </row>
    <row r="28" ht="19.95" customHeight="1" spans="1:10">
      <c r="A28" s="78"/>
      <c r="B28" s="164"/>
      <c r="C28" s="156" t="s">
        <v>57</v>
      </c>
      <c r="D28" s="157">
        <f t="shared" si="0"/>
        <v>0</v>
      </c>
      <c r="E28" s="157"/>
      <c r="F28" s="157">
        <v>0</v>
      </c>
      <c r="G28" s="44"/>
      <c r="J28" s="44"/>
    </row>
    <row r="29" ht="19.95" customHeight="1" spans="1:9">
      <c r="A29" s="78"/>
      <c r="B29" s="164"/>
      <c r="C29" s="156" t="s">
        <v>58</v>
      </c>
      <c r="D29" s="157">
        <f t="shared" si="0"/>
        <v>0</v>
      </c>
      <c r="E29" s="157">
        <v>0</v>
      </c>
      <c r="F29" s="157">
        <v>0</v>
      </c>
      <c r="G29" s="44"/>
      <c r="H29" s="44"/>
      <c r="I29" s="44"/>
    </row>
    <row r="30" ht="19.95" customHeight="1" spans="1:12">
      <c r="A30" s="78"/>
      <c r="B30" s="164"/>
      <c r="C30" s="156" t="s">
        <v>59</v>
      </c>
      <c r="D30" s="157">
        <f t="shared" si="0"/>
        <v>0</v>
      </c>
      <c r="E30" s="157">
        <v>0</v>
      </c>
      <c r="F30" s="157">
        <v>0</v>
      </c>
      <c r="G30" s="44"/>
      <c r="H30" s="44"/>
      <c r="I30" s="44"/>
      <c r="J30" s="44"/>
      <c r="K30" s="44"/>
      <c r="L30" s="44"/>
    </row>
    <row r="31" ht="19.95" customHeight="1" spans="1:11">
      <c r="A31" s="78"/>
      <c r="B31" s="164"/>
      <c r="C31" s="156" t="s">
        <v>60</v>
      </c>
      <c r="D31" s="157">
        <f t="shared" si="0"/>
        <v>0</v>
      </c>
      <c r="E31" s="157">
        <v>0</v>
      </c>
      <c r="F31" s="157">
        <v>0</v>
      </c>
      <c r="G31" s="44"/>
      <c r="H31" s="44"/>
      <c r="I31" s="44"/>
      <c r="J31" s="44"/>
      <c r="K31" s="44"/>
    </row>
    <row r="32" ht="19.95" customHeight="1" spans="1:9">
      <c r="A32" s="78"/>
      <c r="B32" s="164"/>
      <c r="C32" s="165" t="s">
        <v>61</v>
      </c>
      <c r="D32" s="157">
        <f t="shared" si="0"/>
        <v>0</v>
      </c>
      <c r="E32" s="157">
        <v>0</v>
      </c>
      <c r="F32" s="157">
        <v>0</v>
      </c>
      <c r="G32" s="44"/>
      <c r="H32" s="44"/>
      <c r="I32" s="44"/>
    </row>
    <row r="33" ht="19.95" customHeight="1" spans="1:7">
      <c r="A33" s="78"/>
      <c r="B33" s="164"/>
      <c r="C33" s="165" t="s">
        <v>62</v>
      </c>
      <c r="D33" s="157">
        <f t="shared" si="0"/>
        <v>0</v>
      </c>
      <c r="E33" s="157">
        <v>0</v>
      </c>
      <c r="F33" s="157">
        <v>0</v>
      </c>
      <c r="G33" s="44"/>
    </row>
    <row r="34" ht="19.95" customHeight="1" spans="1:6">
      <c r="A34" s="16" t="s">
        <v>63</v>
      </c>
      <c r="B34" s="166">
        <f>SUM(B6,B9)</f>
        <v>153950657</v>
      </c>
      <c r="C34" s="36" t="s">
        <v>64</v>
      </c>
      <c r="D34" s="157">
        <f t="shared" ref="D34:F34" si="1">SUM(D6:D33)</f>
        <v>153950657</v>
      </c>
      <c r="E34" s="157">
        <f t="shared" si="1"/>
        <v>143950657</v>
      </c>
      <c r="F34" s="157">
        <f t="shared" si="1"/>
        <v>10000000</v>
      </c>
    </row>
    <row r="35" customHeight="1" spans="2:3">
      <c r="B35" s="44"/>
      <c r="C35" s="44"/>
    </row>
    <row r="36" customHeight="1" spans="2:2">
      <c r="B36" s="44"/>
    </row>
  </sheetData>
  <mergeCells count="7">
    <mergeCell ref="A1:F1"/>
    <mergeCell ref="A2:C2"/>
    <mergeCell ref="C3:F3"/>
    <mergeCell ref="D4:F4"/>
    <mergeCell ref="A4:A5"/>
    <mergeCell ref="B4:B5"/>
    <mergeCell ref="C4:C5"/>
  </mergeCells>
  <printOptions horizontalCentered="1" verticalCentered="1"/>
  <pageMargins left="0.904166666666667" right="0.904166666666667" top="0.865277777777778" bottom="0.668055555555556" header="0.511805555555556" footer="0.511805555555556"/>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3"/>
  <sheetViews>
    <sheetView showZeros="0" workbookViewId="0">
      <selection activeCell="A3" sqref="$A3:$XFD5"/>
    </sheetView>
  </sheetViews>
  <sheetFormatPr defaultColWidth="9.12222222222222" defaultRowHeight="12.75" customHeight="1" outlineLevelCol="5"/>
  <cols>
    <col min="1" max="1" width="12" customWidth="1"/>
    <col min="2" max="2" width="17" customWidth="1"/>
    <col min="3" max="3" width="24.5" customWidth="1"/>
    <col min="4" max="4" width="16.3777777777778" customWidth="1"/>
    <col min="5" max="5" width="15.6222222222222" customWidth="1"/>
    <col min="6" max="6" width="14.8777777777778" customWidth="1"/>
  </cols>
  <sheetData>
    <row r="1" ht="36" customHeight="1" spans="1:6">
      <c r="A1" s="45" t="s">
        <v>114</v>
      </c>
      <c r="B1" s="45"/>
      <c r="C1" s="45"/>
      <c r="D1" s="45"/>
      <c r="E1" s="45"/>
      <c r="F1" s="45"/>
    </row>
    <row r="2" ht="25.05" customHeight="1" spans="1:6">
      <c r="A2" s="65" t="str">
        <f>(部门基本情况表!A2)</f>
        <v>编报单位：万荣县住房和城乡建设管理局（本级）</v>
      </c>
      <c r="B2" s="65"/>
      <c r="C2" s="65"/>
      <c r="F2" s="34" t="s">
        <v>24</v>
      </c>
    </row>
    <row r="3" ht="33.45" customHeight="1" spans="1:6">
      <c r="A3" s="10" t="s">
        <v>115</v>
      </c>
      <c r="B3" s="146"/>
      <c r="C3" s="67"/>
      <c r="D3" s="68" t="s">
        <v>98</v>
      </c>
      <c r="E3" s="68" t="s">
        <v>99</v>
      </c>
      <c r="F3" s="68" t="s">
        <v>100</v>
      </c>
    </row>
    <row r="4" ht="33.45" customHeight="1" spans="1:6">
      <c r="A4" s="16" t="s">
        <v>71</v>
      </c>
      <c r="B4" s="36" t="s">
        <v>72</v>
      </c>
      <c r="C4" s="49" t="s">
        <v>116</v>
      </c>
      <c r="D4" s="68"/>
      <c r="E4" s="68"/>
      <c r="F4" s="68"/>
    </row>
    <row r="5" ht="33.45" customHeight="1" spans="1:6">
      <c r="A5" s="149"/>
      <c r="B5" s="147"/>
      <c r="C5" s="148" t="s">
        <v>22</v>
      </c>
      <c r="D5" s="138">
        <f>SUM(E5:F5)</f>
        <v>0</v>
      </c>
      <c r="E5" s="138">
        <f>SUM(E6:E21)</f>
        <v>0</v>
      </c>
      <c r="F5" s="138">
        <f>SUM(F6:F21)</f>
        <v>0</v>
      </c>
    </row>
    <row r="6" ht="33" customHeight="1" spans="1:6">
      <c r="A6" s="104"/>
      <c r="B6" s="104"/>
      <c r="C6" s="104"/>
      <c r="D6" s="138">
        <f t="shared" ref="D6:D21" si="0">SUM(E6:F6)</f>
        <v>0</v>
      </c>
      <c r="E6" s="138"/>
      <c r="F6" s="138"/>
    </row>
    <row r="7" ht="33" customHeight="1" spans="1:6">
      <c r="A7" s="104"/>
      <c r="B7" s="104"/>
      <c r="C7" s="104"/>
      <c r="D7" s="138">
        <f t="shared" si="0"/>
        <v>0</v>
      </c>
      <c r="E7" s="138"/>
      <c r="F7" s="138"/>
    </row>
    <row r="8" ht="33" customHeight="1" spans="1:6">
      <c r="A8" s="104"/>
      <c r="B8" s="104"/>
      <c r="C8" s="104"/>
      <c r="D8" s="138">
        <f t="shared" si="0"/>
        <v>0</v>
      </c>
      <c r="E8" s="138"/>
      <c r="F8" s="138"/>
    </row>
    <row r="9" ht="33" customHeight="1" spans="1:6">
      <c r="A9" s="104"/>
      <c r="B9" s="104"/>
      <c r="C9" s="104"/>
      <c r="D9" s="138">
        <f t="shared" si="0"/>
        <v>0</v>
      </c>
      <c r="E9" s="138"/>
      <c r="F9" s="138"/>
    </row>
    <row r="10" ht="33" customHeight="1" spans="1:6">
      <c r="A10" s="149"/>
      <c r="B10" s="147"/>
      <c r="C10" s="148"/>
      <c r="D10" s="138">
        <f t="shared" si="0"/>
        <v>0</v>
      </c>
      <c r="E10" s="138"/>
      <c r="F10" s="138"/>
    </row>
    <row r="11" ht="33" customHeight="1" spans="1:6">
      <c r="A11" s="149"/>
      <c r="B11" s="147"/>
      <c r="C11" s="148"/>
      <c r="D11" s="138">
        <f t="shared" si="0"/>
        <v>0</v>
      </c>
      <c r="E11" s="138"/>
      <c r="F11" s="138"/>
    </row>
    <row r="12" ht="33" customHeight="1" spans="1:6">
      <c r="A12" s="149"/>
      <c r="B12" s="147"/>
      <c r="C12" s="148"/>
      <c r="D12" s="138">
        <f t="shared" si="0"/>
        <v>0</v>
      </c>
      <c r="E12" s="138"/>
      <c r="F12" s="138"/>
    </row>
    <row r="13" ht="33" customHeight="1" spans="1:6">
      <c r="A13" s="149"/>
      <c r="B13" s="149"/>
      <c r="C13" s="149"/>
      <c r="D13" s="138">
        <f t="shared" si="0"/>
        <v>0</v>
      </c>
      <c r="E13" s="138"/>
      <c r="F13" s="138"/>
    </row>
    <row r="14" ht="33" customHeight="1" spans="1:6">
      <c r="A14" s="149"/>
      <c r="B14" s="149"/>
      <c r="C14" s="149"/>
      <c r="D14" s="138">
        <f t="shared" si="0"/>
        <v>0</v>
      </c>
      <c r="E14" s="138"/>
      <c r="F14" s="138"/>
    </row>
    <row r="15" ht="33" customHeight="1" spans="1:6">
      <c r="A15" s="149"/>
      <c r="B15" s="149"/>
      <c r="C15" s="149"/>
      <c r="D15" s="138">
        <f t="shared" si="0"/>
        <v>0</v>
      </c>
      <c r="E15" s="138"/>
      <c r="F15" s="138"/>
    </row>
    <row r="16" ht="33" customHeight="1" spans="1:6">
      <c r="A16" s="149"/>
      <c r="B16" s="149"/>
      <c r="C16" s="149"/>
      <c r="D16" s="138">
        <f t="shared" si="0"/>
        <v>0</v>
      </c>
      <c r="E16" s="138"/>
      <c r="F16" s="138"/>
    </row>
    <row r="17" ht="33" customHeight="1" spans="1:6">
      <c r="A17" s="149"/>
      <c r="B17" s="149"/>
      <c r="C17" s="149"/>
      <c r="D17" s="138">
        <f t="shared" si="0"/>
        <v>0</v>
      </c>
      <c r="E17" s="138"/>
      <c r="F17" s="138"/>
    </row>
    <row r="18" ht="33" customHeight="1" spans="1:6">
      <c r="A18" s="149"/>
      <c r="B18" s="149"/>
      <c r="C18" s="149"/>
      <c r="D18" s="138">
        <f t="shared" si="0"/>
        <v>0</v>
      </c>
      <c r="E18" s="138"/>
      <c r="F18" s="138"/>
    </row>
    <row r="19" ht="33" customHeight="1" spans="1:6">
      <c r="A19" s="149"/>
      <c r="B19" s="149"/>
      <c r="C19" s="149"/>
      <c r="D19" s="138">
        <f t="shared" si="0"/>
        <v>0</v>
      </c>
      <c r="E19" s="138"/>
      <c r="F19" s="138"/>
    </row>
    <row r="20" ht="33" customHeight="1" spans="1:6">
      <c r="A20" s="149"/>
      <c r="B20" s="149"/>
      <c r="C20" s="149"/>
      <c r="D20" s="138">
        <f t="shared" si="0"/>
        <v>0</v>
      </c>
      <c r="E20" s="138"/>
      <c r="F20" s="138"/>
    </row>
    <row r="21" ht="33" customHeight="1" spans="1:6">
      <c r="A21" s="149"/>
      <c r="B21" s="149"/>
      <c r="C21" s="149"/>
      <c r="D21" s="138">
        <f t="shared" si="0"/>
        <v>0</v>
      </c>
      <c r="E21" s="138"/>
      <c r="F21" s="138"/>
    </row>
    <row r="22" customHeight="1" spans="2:4">
      <c r="B22" s="44"/>
      <c r="C22" s="44"/>
      <c r="D22" s="44"/>
    </row>
    <row r="23" customHeight="1" spans="2:3">
      <c r="B23" s="44"/>
      <c r="C23" s="44"/>
    </row>
  </sheetData>
  <mergeCells count="6">
    <mergeCell ref="A1:F1"/>
    <mergeCell ref="A2:C2"/>
    <mergeCell ref="A3:C3"/>
    <mergeCell ref="D3:D4"/>
    <mergeCell ref="E3:E4"/>
    <mergeCell ref="F3:F4"/>
  </mergeCells>
  <conditionalFormatting sqref="F6:F12">
    <cfRule type="cellIs" priority="1" stopIfTrue="1" operator="equal">
      <formula>0</formula>
    </cfRule>
  </conditionalFormatting>
  <printOptions horizontalCentered="1" verticalCentered="1"/>
  <pageMargins left="0.904166666666667" right="0.904166666666667" top="1.02291666666667" bottom="0.94375" header="0.313888888888889" footer="0.313888888888889"/>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3"/>
  </sheetPr>
  <dimension ref="A1:F70"/>
  <sheetViews>
    <sheetView showGridLines="0" showZeros="0" topLeftCell="A12" workbookViewId="0">
      <selection activeCell="F22" sqref="F48 F38 F26 F22:F24"/>
    </sheetView>
  </sheetViews>
  <sheetFormatPr defaultColWidth="9.12222222222222" defaultRowHeight="12.75" customHeight="1" outlineLevelCol="5"/>
  <cols>
    <col min="1" max="1" width="11.3777777777778" customWidth="1"/>
    <col min="2" max="2" width="18" customWidth="1"/>
    <col min="3" max="3" width="27.6222222222222" customWidth="1"/>
    <col min="4" max="4" width="15.6222222222222" customWidth="1"/>
    <col min="5" max="5" width="14" customWidth="1"/>
    <col min="6" max="6" width="13.8777777777778" customWidth="1"/>
  </cols>
  <sheetData>
    <row r="1" ht="36" customHeight="1" spans="1:6">
      <c r="A1" s="45" t="s">
        <v>117</v>
      </c>
      <c r="B1" s="45"/>
      <c r="C1" s="45"/>
      <c r="D1" s="45"/>
      <c r="E1" s="45"/>
      <c r="F1" s="45"/>
    </row>
    <row r="2" ht="28.5" customHeight="1" spans="1:6">
      <c r="A2" s="65" t="str">
        <f>(部门基本情况表!A2)</f>
        <v>编报单位：万荣县住房和城乡建设管理局（本级）</v>
      </c>
      <c r="B2" s="65"/>
      <c r="C2" s="65"/>
      <c r="D2" s="65"/>
      <c r="F2" s="34" t="s">
        <v>24</v>
      </c>
    </row>
    <row r="3" ht="33" customHeight="1" spans="1:6">
      <c r="A3" s="10" t="s">
        <v>118</v>
      </c>
      <c r="B3" s="146"/>
      <c r="C3" s="67"/>
      <c r="D3" s="68" t="s">
        <v>98</v>
      </c>
      <c r="E3" s="68" t="s">
        <v>99</v>
      </c>
      <c r="F3" s="68" t="s">
        <v>100</v>
      </c>
    </row>
    <row r="4" ht="33" customHeight="1" spans="1:6">
      <c r="A4" s="16" t="s">
        <v>71</v>
      </c>
      <c r="B4" s="36" t="s">
        <v>72</v>
      </c>
      <c r="C4" s="49" t="s">
        <v>116</v>
      </c>
      <c r="D4" s="68"/>
      <c r="E4" s="68"/>
      <c r="F4" s="68"/>
    </row>
    <row r="5" ht="33" customHeight="1" spans="1:6">
      <c r="A5" s="147"/>
      <c r="B5" s="147"/>
      <c r="C5" s="148" t="s">
        <v>119</v>
      </c>
      <c r="D5" s="43">
        <f>SUM(E5:F5)</f>
        <v>143950657</v>
      </c>
      <c r="E5" s="43">
        <f>SUM(E6:E68)</f>
        <v>7204557</v>
      </c>
      <c r="F5" s="43">
        <f>SUM(F6:F68)</f>
        <v>136746100</v>
      </c>
    </row>
    <row r="6" ht="33" customHeight="1" spans="1:6">
      <c r="A6" s="104" t="str">
        <f>'一般公共预算财政拨款基本及项目经济分类总表（八）'!A6</f>
        <v>2120101</v>
      </c>
      <c r="B6" s="104" t="str">
        <f>'一般公共预算财政拨款基本及项目经济分类总表（八）'!B6</f>
        <v>行政运行</v>
      </c>
      <c r="C6" s="104" t="str">
        <f>'一般公共预算财政拨款基本及项目经济分类总表（八）'!C6</f>
        <v>基本支出</v>
      </c>
      <c r="D6" s="43">
        <f>SUM(E6:F6)</f>
        <v>5414036</v>
      </c>
      <c r="E6" s="43">
        <f>SUM('一般公共预算财政拨款基本及项目经济分类总表（八）'!E6)</f>
        <v>5414036</v>
      </c>
      <c r="F6" s="43"/>
    </row>
    <row r="7" ht="33" customHeight="1" spans="1:6">
      <c r="A7" s="104" t="str">
        <f>'一般公共预算财政拨款基本及项目经济分类总表（八）'!A7</f>
        <v>2080505</v>
      </c>
      <c r="B7" s="104" t="str">
        <f>'一般公共预算财政拨款基本及项目经济分类总表（八）'!B7</f>
        <v>机关事业单位基本养老保险缴费支出</v>
      </c>
      <c r="C7" s="104" t="str">
        <f>'一般公共预算财政拨款基本及项目经济分类总表（八）'!C7</f>
        <v>机关事业单位基本养老       保险缴费</v>
      </c>
      <c r="D7" s="43">
        <f t="shared" ref="D7:D18" si="0">SUM(E7:F7)</f>
        <v>751155</v>
      </c>
      <c r="E7" s="43">
        <f>SUM('一般公共预算财政拨款基本及项目经济分类总表（八）'!E7)</f>
        <v>751155</v>
      </c>
      <c r="F7" s="43"/>
    </row>
    <row r="8" ht="33" customHeight="1" spans="1:6">
      <c r="A8" s="104" t="str">
        <f>'一般公共预算财政拨款基本及项目经济分类总表（八）'!A8</f>
        <v>2080506</v>
      </c>
      <c r="B8" s="104" t="str">
        <f>'一般公共预算财政拨款基本及项目经济分类总表（八）'!B8</f>
        <v>机关事业单位职业年金缴费支出</v>
      </c>
      <c r="C8" s="104" t="str">
        <f>'一般公共预算财政拨款基本及项目经济分类总表（八）'!C8</f>
        <v>职业年金缴费</v>
      </c>
      <c r="D8" s="43">
        <f t="shared" si="0"/>
        <v>158000</v>
      </c>
      <c r="E8" s="43">
        <f>SUM('一般公共预算财政拨款基本及项目经济分类总表（八）'!E8)</f>
        <v>158000</v>
      </c>
      <c r="F8" s="43"/>
    </row>
    <row r="9" ht="33" customHeight="1" spans="1:6">
      <c r="A9" s="104" t="str">
        <f>'一般公共预算财政拨款基本及项目经济分类总表（八）'!A9</f>
        <v>2089999</v>
      </c>
      <c r="B9" s="104" t="str">
        <f>'一般公共预算财政拨款基本及项目经济分类总表（八）'!B9</f>
        <v>其他社会保障和就业支出</v>
      </c>
      <c r="C9" s="104" t="str">
        <f>'一般公共预算财政拨款基本及项目经济分类总表（八）'!C9</f>
        <v>失业、工伤保险缴费</v>
      </c>
      <c r="D9" s="43">
        <f t="shared" si="0"/>
        <v>32728</v>
      </c>
      <c r="E9" s="43">
        <f>SUM('一般公共预算财政拨款基本及项目经济分类总表（八）'!E9)</f>
        <v>32728</v>
      </c>
      <c r="F9" s="43"/>
    </row>
    <row r="10" ht="33" customHeight="1" spans="1:6">
      <c r="A10" s="104" t="str">
        <f>'一般公共预算财政拨款基本及项目经济分类总表（八）'!A10</f>
        <v>2101101</v>
      </c>
      <c r="B10" s="104" t="str">
        <f>'一般公共预算财政拨款基本及项目经济分类总表（八）'!B10</f>
        <v>行政单位医疗</v>
      </c>
      <c r="C10" s="104" t="str">
        <f>'一般公共预算财政拨款基本及项目经济分类总表（八）'!C10</f>
        <v>职工基本医疗保险缴费</v>
      </c>
      <c r="D10" s="43">
        <f t="shared" si="0"/>
        <v>305157</v>
      </c>
      <c r="E10" s="43">
        <f>SUM('一般公共预算财政拨款基本及项目经济分类总表（八）'!E10)</f>
        <v>305157</v>
      </c>
      <c r="F10" s="43"/>
    </row>
    <row r="11" ht="33" customHeight="1" spans="1:6">
      <c r="A11" s="104" t="str">
        <f>'一般公共预算财政拨款基本及项目经济分类总表（八）'!A11</f>
        <v>2210201</v>
      </c>
      <c r="B11" s="104" t="str">
        <f>'一般公共预算财政拨款基本及项目经济分类总表（八）'!B11</f>
        <v>住房公积金</v>
      </c>
      <c r="C11" s="104" t="str">
        <f>'一般公共预算财政拨款基本及项目经济分类总表（八）'!C11</f>
        <v>住房公积金</v>
      </c>
      <c r="D11" s="43">
        <f t="shared" si="0"/>
        <v>543481</v>
      </c>
      <c r="E11" s="43">
        <f>SUM('一般公共预算财政拨款基本及项目经济分类总表（八）'!E11)</f>
        <v>543481</v>
      </c>
      <c r="F11" s="43"/>
    </row>
    <row r="12" ht="33" customHeight="1" spans="1:6">
      <c r="A12" s="104">
        <f>'一般公共预算财政拨款基本及项目经济分类总表（八）'!A12</f>
        <v>2080899</v>
      </c>
      <c r="B12" s="104" t="str">
        <f>'一般公共预算财政拨款基本及项目经济分类总表（八）'!B12</f>
        <v>其他优抚支出</v>
      </c>
      <c r="C12" s="104" t="str">
        <f>'一般公共预算财政拨款基本及项目经济分类总表（八）'!C12</f>
        <v>遗属人员补助金</v>
      </c>
      <c r="D12" s="43">
        <f t="shared" si="0"/>
        <v>34000</v>
      </c>
      <c r="E12" s="43">
        <f>SUM('一般公共预算财政拨款基本及项目经济分类总表（八）'!E12)</f>
        <v>0</v>
      </c>
      <c r="F12" s="43">
        <f>SUM('一般公共预算财政拨款基本及项目经济分类总表（八）'!F12)</f>
        <v>34000</v>
      </c>
    </row>
    <row r="13" ht="33" customHeight="1" spans="1:6">
      <c r="A13" s="104" t="str">
        <f>'一般公共预算财政拨款基本及项目经济分类总表（八）'!A13</f>
        <v>2120102</v>
      </c>
      <c r="B13" s="104" t="str">
        <f>'一般公共预算财政拨款基本及项目经济分类总表（八）'!B13</f>
        <v>一般行政管理事务</v>
      </c>
      <c r="C13" s="104" t="str">
        <f>'一般公共预算财政拨款基本及项目经济分类总表（八）'!C13</f>
        <v>住建管理事务</v>
      </c>
      <c r="D13" s="43">
        <f t="shared" si="0"/>
        <v>500000</v>
      </c>
      <c r="E13" s="43">
        <f>SUM('一般公共预算财政拨款基本及项目经济分类总表（八）'!E13)</f>
        <v>0</v>
      </c>
      <c r="F13" s="43">
        <f>SUM('一般公共预算财政拨款基本及项目经济分类总表（八）'!F13)</f>
        <v>500000</v>
      </c>
    </row>
    <row r="14" ht="33" customHeight="1" spans="1:6">
      <c r="A14" s="104" t="str">
        <f>'一般公共预算财政拨款基本及项目经济分类总表（八）'!A14</f>
        <v>2120102</v>
      </c>
      <c r="B14" s="104" t="str">
        <f>'一般公共预算财政拨款基本及项目经济分类总表（八）'!B14</f>
        <v>一般行政管理事务</v>
      </c>
      <c r="C14" s="104" t="str">
        <f>'一般公共预算财政拨款基本及项目经济分类总表（八）'!C14</f>
        <v>单位人员缴纳保险项目</v>
      </c>
      <c r="D14" s="43">
        <f t="shared" si="0"/>
        <v>230000</v>
      </c>
      <c r="E14" s="43">
        <f>SUM('一般公共预算财政拨款基本及项目经济分类总表（八）'!E14)</f>
        <v>0</v>
      </c>
      <c r="F14" s="43">
        <f>SUM('一般公共预算财政拨款基本及项目经济分类总表（八）'!F14)</f>
        <v>230000</v>
      </c>
    </row>
    <row r="15" ht="33" customHeight="1" spans="1:6">
      <c r="A15" s="104" t="str">
        <f>'一般公共预算财政拨款基本及项目经济分类总表（八）'!A15</f>
        <v>2120102</v>
      </c>
      <c r="B15" s="104" t="str">
        <f>'一般公共预算财政拨款基本及项目经济分类总表（八）'!B15</f>
        <v>一般行政管理事务</v>
      </c>
      <c r="C15" s="104" t="str">
        <f>'一般公共预算财政拨款基本及项目经济分类总表（八）'!C15</f>
        <v>公园广场等管护人员费用</v>
      </c>
      <c r="D15" s="43">
        <f t="shared" si="0"/>
        <v>2350000</v>
      </c>
      <c r="E15" s="43">
        <f>SUM('一般公共预算财政拨款基本及项目经济分类总表（八）'!E15)</f>
        <v>0</v>
      </c>
      <c r="F15" s="43">
        <f>SUM('一般公共预算财政拨款基本及项目经济分类总表（八）'!F15)</f>
        <v>2350000</v>
      </c>
    </row>
    <row r="16" ht="33" customHeight="1" spans="1:6">
      <c r="A16" s="104" t="str">
        <f>'一般公共预算财政拨款基本及项目经济分类总表（八）'!A16</f>
        <v>2120102</v>
      </c>
      <c r="B16" s="104" t="str">
        <f>'一般公共预算财政拨款基本及项目经济分类总表（八）'!B16</f>
        <v>一般行政管理事务</v>
      </c>
      <c r="C16" s="104" t="str">
        <f>'一般公共预算财政拨款基本及项目经济分类总表（八）'!C16</f>
        <v>房产管理事务</v>
      </c>
      <c r="D16" s="43">
        <f t="shared" si="0"/>
        <v>100000</v>
      </c>
      <c r="E16" s="43">
        <f>SUM('一般公共预算财政拨款基本及项目经济分类总表（八）'!E16)</f>
        <v>0</v>
      </c>
      <c r="F16" s="43">
        <f>SUM('一般公共预算财政拨款基本及项目经济分类总表（八）'!F16)</f>
        <v>100000</v>
      </c>
    </row>
    <row r="17" ht="33" customHeight="1" spans="1:6">
      <c r="A17" s="104" t="str">
        <f>'一般公共预算财政拨款基本及项目经济分类总表（八）'!A17</f>
        <v>2120102</v>
      </c>
      <c r="B17" s="104" t="str">
        <f>'一般公共预算财政拨款基本及项目经济分类总表（八）'!B17</f>
        <v>一般行政管理事务</v>
      </c>
      <c r="C17" s="104" t="str">
        <f>'一般公共预算财政拨款基本及项目经济分类总表（八）'!C17</f>
        <v>军转干部住房补贴</v>
      </c>
      <c r="D17" s="43">
        <f t="shared" si="0"/>
        <v>21300</v>
      </c>
      <c r="E17" s="43">
        <f>SUM('一般公共预算财政拨款基本及项目经济分类总表（八）'!E57)</f>
        <v>0</v>
      </c>
      <c r="F17" s="43">
        <f>SUM('一般公共预算财政拨款基本及项目经济分类总表（八）'!F17)</f>
        <v>21300</v>
      </c>
    </row>
    <row r="18" ht="33" customHeight="1" spans="1:6">
      <c r="A18" s="104" t="str">
        <f>'一般公共预算财政拨款基本及项目经济分类总表（八）'!A18</f>
        <v>2120102</v>
      </c>
      <c r="B18" s="104" t="str">
        <f>'一般公共预算财政拨款基本及项目经济分类总表（八）'!B18</f>
        <v>一般行政管理事务</v>
      </c>
      <c r="C18" s="104" t="str">
        <f>'一般公共预算财政拨款基本及项目经济分类总表（八）'!C18</f>
        <v>城北公园及北环路租地款</v>
      </c>
      <c r="D18" s="43">
        <f t="shared" si="0"/>
        <v>148300</v>
      </c>
      <c r="E18" s="43">
        <f>SUM('一般公共预算财政拨款基本及项目经济分类总表（八）'!E58)</f>
        <v>0</v>
      </c>
      <c r="F18" s="43">
        <f>SUM('一般公共预算财政拨款基本及项目经济分类总表（八）'!F18)</f>
        <v>148300</v>
      </c>
    </row>
    <row r="19" ht="33" customHeight="1" spans="1:6">
      <c r="A19" s="104" t="str">
        <f>'一般公共预算财政拨款基本及项目经济分类总表（八）'!A19</f>
        <v>2120399</v>
      </c>
      <c r="B19" s="104" t="str">
        <f>'一般公共预算财政拨款基本及项目经济分类总表（八）'!B19</f>
        <v>其他城乡社区公共设施支出</v>
      </c>
      <c r="C19" s="104" t="str">
        <f>'一般公共预算财政拨款基本及项目经济分类总表（八）'!C19</f>
        <v>路灯电费</v>
      </c>
      <c r="D19" s="43">
        <f t="shared" ref="D19:D50" si="1">SUM(E19:F19)</f>
        <v>1500000</v>
      </c>
      <c r="E19" s="43"/>
      <c r="F19" s="43">
        <f>SUM('一般公共预算财政拨款基本及项目经济分类总表（八）'!F19)</f>
        <v>1500000</v>
      </c>
    </row>
    <row r="20" ht="33" customHeight="1" spans="1:6">
      <c r="A20" s="104" t="str">
        <f>'一般公共预算财政拨款基本及项目经济分类总表（八）'!A20</f>
        <v>2120399</v>
      </c>
      <c r="B20" s="104" t="str">
        <f>'一般公共预算财政拨款基本及项目经济分类总表（八）'!B20</f>
        <v>其他城乡社区公共设施支出</v>
      </c>
      <c r="C20" s="104" t="str">
        <f>'一般公共预算财政拨款基本及项目经济分类总表（八）'!C20</f>
        <v>代扣各项工程水土保持费</v>
      </c>
      <c r="D20" s="43">
        <f t="shared" si="1"/>
        <v>216600</v>
      </c>
      <c r="E20" s="43"/>
      <c r="F20" s="43">
        <f>SUM('一般公共预算财政拨款基本及项目经济分类总表（八）'!F20)</f>
        <v>216600</v>
      </c>
    </row>
    <row r="21" ht="33" customHeight="1" spans="1:6">
      <c r="A21" s="104" t="str">
        <f>'一般公共预算财政拨款基本及项目经济分类总表（八）'!A21</f>
        <v>2120399</v>
      </c>
      <c r="B21" s="104" t="str">
        <f>'一般公共预算财政拨款基本及项目经济分类总表（八）'!B21</f>
        <v>其他城乡社区公共设施支出</v>
      </c>
      <c r="C21" s="104" t="str">
        <f>'一般公共预算财政拨款基本及项目经济分类总表（八）'!C21</f>
        <v>农村生活垃圾中转站运行费用</v>
      </c>
      <c r="D21" s="43">
        <f t="shared" si="1"/>
        <v>750000</v>
      </c>
      <c r="E21" s="43"/>
      <c r="F21" s="43">
        <f>SUM('一般公共预算财政拨款基本及项目经济分类总表（八）'!F21)</f>
        <v>750000</v>
      </c>
    </row>
    <row r="22" ht="33" customHeight="1" spans="1:6">
      <c r="A22" s="104" t="str">
        <f>'一般公共预算财政拨款基本及项目经济分类总表（八）'!A22</f>
        <v>2110302</v>
      </c>
      <c r="B22" s="104" t="str">
        <f>'一般公共预算财政拨款基本及项目经济分类总表（八）'!B22</f>
        <v>水体</v>
      </c>
      <c r="C22" s="104" t="str">
        <f>'一般公共预算财政拨款基本及项目经济分类总表（八）'!C22</f>
        <v>汇源污水处理站委托运行项目</v>
      </c>
      <c r="D22" s="43">
        <f t="shared" si="1"/>
        <v>1209900</v>
      </c>
      <c r="E22" s="43"/>
      <c r="F22" s="43">
        <f>SUM('一般公共预算财政拨款基本及项目经济分类总表（八）'!F22)</f>
        <v>1209900</v>
      </c>
    </row>
    <row r="23" ht="33" customHeight="1" spans="1:6">
      <c r="A23" s="104" t="str">
        <f>'一般公共预算财政拨款基本及项目经济分类总表（八）'!A23</f>
        <v>2110302</v>
      </c>
      <c r="B23" s="104" t="str">
        <f>'一般公共预算财政拨款基本及项目经济分类总表（八）'!B23</f>
        <v>水体</v>
      </c>
      <c r="C23" s="104" t="str">
        <f>'一般公共预算财政拨款基本及项目经济分类总表（八）'!C23</f>
        <v>荣河汉薛污水处理厂委托运行项目</v>
      </c>
      <c r="D23" s="43">
        <f t="shared" si="1"/>
        <v>477900</v>
      </c>
      <c r="E23" s="43"/>
      <c r="F23" s="43">
        <f>SUM('一般公共预算财政拨款基本及项目经济分类总表（八）'!F23)</f>
        <v>477900</v>
      </c>
    </row>
    <row r="24" ht="33" customHeight="1" spans="1:6">
      <c r="A24" s="104" t="str">
        <f>'一般公共预算财政拨款基本及项目经济分类总表（八）'!A24</f>
        <v>2110302</v>
      </c>
      <c r="B24" s="104" t="str">
        <f>'一般公共预算财政拨款基本及项目经济分类总表（八）'!B24</f>
        <v>水体</v>
      </c>
      <c r="C24" s="104" t="str">
        <f>'一般公共预算财政拨款基本及项目经济分类总表（八）'!C24</f>
        <v>裴庄通化污水处理站委托运行项目</v>
      </c>
      <c r="D24" s="43">
        <f t="shared" si="1"/>
        <v>400000</v>
      </c>
      <c r="E24" s="43"/>
      <c r="F24" s="43">
        <f>SUM('一般公共预算财政拨款基本及项目经济分类总表（八）'!F24)</f>
        <v>400000</v>
      </c>
    </row>
    <row r="25" ht="33" customHeight="1" spans="1:6">
      <c r="A25" s="104" t="str">
        <f>'一般公共预算财政拨款基本及项目经济分类总表（八）'!A25</f>
        <v>2120399</v>
      </c>
      <c r="B25" s="104" t="str">
        <f>'一般公共预算财政拨款基本及项目经济分类总表（八）'!B25</f>
        <v>其他城乡社区公共设施支出</v>
      </c>
      <c r="C25" s="104" t="str">
        <f>'一般公共预算财政拨款基本及项目经济分类总表（八）'!C25</f>
        <v>环卫精细化作业购买服务项目</v>
      </c>
      <c r="D25" s="43">
        <f t="shared" si="1"/>
        <v>7800000</v>
      </c>
      <c r="E25" s="43"/>
      <c r="F25" s="43">
        <f>SUM('一般公共预算财政拨款基本及项目经济分类总表（八）'!F25)</f>
        <v>7800000</v>
      </c>
    </row>
    <row r="26" ht="33" customHeight="1" spans="1:6">
      <c r="A26" s="104" t="str">
        <f>'一般公共预算财政拨款基本及项目经济分类总表（八）'!A26</f>
        <v>2110302</v>
      </c>
      <c r="B26" s="104" t="str">
        <f>'一般公共预算财政拨款基本及项目经济分类总表（八）'!B26</f>
        <v>水体</v>
      </c>
      <c r="C26" s="104" t="str">
        <f>'一般公共预算财政拨款基本及项目经济分类总表（八）'!C26</f>
        <v>荣碧污水处理厂运行费用</v>
      </c>
      <c r="D26" s="43">
        <f t="shared" si="1"/>
        <v>3900000</v>
      </c>
      <c r="E26" s="43"/>
      <c r="F26" s="43">
        <f>SUM('一般公共预算财政拨款基本及项目经济分类总表（八）'!F26)</f>
        <v>3900000</v>
      </c>
    </row>
    <row r="27" ht="33" customHeight="1" spans="1:6">
      <c r="A27" s="104" t="str">
        <f>'一般公共预算财政拨款基本及项目经济分类总表（八）'!A27</f>
        <v>2120399</v>
      </c>
      <c r="B27" s="104" t="str">
        <f>'一般公共预算财政拨款基本及项目经济分类总表（八）'!B27</f>
        <v>其他城乡社区公共设施支出</v>
      </c>
      <c r="C27" s="104" t="str">
        <f>'一般公共预算财政拨款基本及项目经济分类总表（八）'!C27</f>
        <v>餐厨垃圾车运行费用</v>
      </c>
      <c r="D27" s="43">
        <f t="shared" si="1"/>
        <v>200000</v>
      </c>
      <c r="E27" s="43"/>
      <c r="F27" s="43">
        <f>SUM('一般公共预算财政拨款基本及项目经济分类总表（八）'!F27)</f>
        <v>200000</v>
      </c>
    </row>
    <row r="28" ht="33" customHeight="1" spans="1:6">
      <c r="A28" s="104" t="str">
        <f>'一般公共预算财政拨款基本及项目经济分类总表（八）'!A28</f>
        <v>2120399</v>
      </c>
      <c r="B28" s="104" t="str">
        <f>'一般公共预算财政拨款基本及项目经济分类总表（八）'!B28</f>
        <v>其他城乡社区公共设施支出</v>
      </c>
      <c r="C28" s="104" t="str">
        <f>'一般公共预算财政拨款基本及项目经济分类总表（八）'!C28</f>
        <v>雾炮车运行费用</v>
      </c>
      <c r="D28" s="43">
        <f t="shared" si="1"/>
        <v>323000</v>
      </c>
      <c r="E28" s="43"/>
      <c r="F28" s="43">
        <f>SUM('一般公共预算财政拨款基本及项目经济分类总表（八）'!F28)</f>
        <v>323000</v>
      </c>
    </row>
    <row r="29" ht="33" customHeight="1" spans="1:6">
      <c r="A29" s="104" t="str">
        <f>'一般公共预算财政拨款基本及项目经济分类总表（八）'!A29</f>
        <v>2120399</v>
      </c>
      <c r="B29" s="104" t="str">
        <f>'一般公共预算财政拨款基本及项目经济分类总表（八）'!B29</f>
        <v>其他城乡社区公共设施支出</v>
      </c>
      <c r="C29" s="104" t="str">
        <f>'一般公共预算财政拨款基本及项目经济分类总表（八）'!C29</f>
        <v>飞云路（南环街—北环街）雨污分流综合改造工程设计费</v>
      </c>
      <c r="D29" s="43">
        <f t="shared" si="1"/>
        <v>1160000</v>
      </c>
      <c r="E29" s="43"/>
      <c r="F29" s="43">
        <f>SUM('一般公共预算财政拨款基本及项目经济分类总表（八）'!F29)</f>
        <v>1160000</v>
      </c>
    </row>
    <row r="30" ht="33" customHeight="1" spans="1:6">
      <c r="A30" s="104" t="str">
        <f>'一般公共预算财政拨款基本及项目经济分类总表（八）'!A30</f>
        <v>2120399</v>
      </c>
      <c r="B30" s="104" t="str">
        <f>'一般公共预算财政拨款基本及项目经济分类总表（八）'!B30</f>
        <v>其他城乡社区公共设施支出</v>
      </c>
      <c r="C30" s="104" t="str">
        <f>'一般公共预算财政拨款基本及项目经济分类总表（八）'!C30</f>
        <v>后土街（西内环—宝鼎路）雨污分流综合改造工程设计费</v>
      </c>
      <c r="D30" s="43">
        <f t="shared" si="1"/>
        <v>1130000</v>
      </c>
      <c r="E30" s="43"/>
      <c r="F30" s="43">
        <f>SUM('一般公共预算财政拨款基本及项目经济分类总表（八）'!F30)</f>
        <v>1130000</v>
      </c>
    </row>
    <row r="31" ht="33" customHeight="1" spans="1:6">
      <c r="A31" s="104" t="str">
        <f>'一般公共预算财政拨款基本及项目经济分类总表（八）'!A31</f>
        <v>2120399</v>
      </c>
      <c r="B31" s="104" t="str">
        <f>'一般公共预算财政拨款基本及项目经济分类总表（八）'!B31</f>
        <v>其他城乡社区公共设施支出</v>
      </c>
      <c r="C31" s="104" t="str">
        <f>'一般公共预算财政拨款基本及项目经济分类总表（八）'!C31</f>
        <v>水毁塌陷维修项目</v>
      </c>
      <c r="D31" s="43">
        <f t="shared" si="1"/>
        <v>353300</v>
      </c>
      <c r="E31" s="43"/>
      <c r="F31" s="43">
        <f>SUM('一般公共预算财政拨款基本及项目经济分类总表（八）'!F31)</f>
        <v>353300</v>
      </c>
    </row>
    <row r="32" ht="33" customHeight="1" spans="1:6">
      <c r="A32" s="104" t="str">
        <f>'一般公共预算财政拨款基本及项目经济分类总表（八）'!A32</f>
        <v>2120399</v>
      </c>
      <c r="B32" s="104" t="str">
        <f>'一般公共预算财政拨款基本及项目经济分类总表（八）'!B32</f>
        <v>其他城乡社区公共设施支出</v>
      </c>
      <c r="C32" s="104" t="str">
        <f>'一般公共预算财政拨款基本及项目经济分类总表（八）'!C32</f>
        <v>南沟大桥抢修工程</v>
      </c>
      <c r="D32" s="43">
        <f t="shared" si="1"/>
        <v>18900</v>
      </c>
      <c r="E32" s="43"/>
      <c r="F32" s="43">
        <f>SUM('一般公共预算财政拨款基本及项目经济分类总表（八）'!F32)</f>
        <v>18900</v>
      </c>
    </row>
    <row r="33" ht="33" customHeight="1" spans="1:6">
      <c r="A33" s="104" t="str">
        <f>'一般公共预算财政拨款基本及项目经济分类总表（八）'!A33</f>
        <v>2120399</v>
      </c>
      <c r="B33" s="104" t="str">
        <f>'一般公共预算财政拨款基本及项目经济分类总表（八）'!B33</f>
        <v>其他城乡社区公共设施支出</v>
      </c>
      <c r="C33" s="104" t="str">
        <f>'一般公共预算财政拨款基本及项目经济分类总表（八）'!C33</f>
        <v>后土街(原蔬菜市场)停车场及公厕资金</v>
      </c>
      <c r="D33" s="43">
        <f t="shared" si="1"/>
        <v>131200</v>
      </c>
      <c r="E33" s="43"/>
      <c r="F33" s="43">
        <f>SUM('一般公共预算财政拨款基本及项目经济分类总表（八）'!F33)</f>
        <v>131200</v>
      </c>
    </row>
    <row r="34" ht="33" customHeight="1" spans="1:6">
      <c r="A34" s="104" t="str">
        <f>'一般公共预算财政拨款基本及项目经济分类总表（八）'!A34</f>
        <v>2120399</v>
      </c>
      <c r="B34" s="104" t="str">
        <f>'一般公共预算财政拨款基本及项目经济分类总表（八）'!B34</f>
        <v>其他城乡社区公共设施支出</v>
      </c>
      <c r="C34" s="104" t="str">
        <f>'一般公共预算财政拨款基本及项目经济分类总表（八）'!C34</f>
        <v>东高速口亮化工程</v>
      </c>
      <c r="D34" s="43">
        <f t="shared" si="1"/>
        <v>415200</v>
      </c>
      <c r="E34" s="43"/>
      <c r="F34" s="43">
        <f>SUM('一般公共预算财政拨款基本及项目经济分类总表（八）'!F34)</f>
        <v>415200</v>
      </c>
    </row>
    <row r="35" ht="33" customHeight="1" spans="1:6">
      <c r="A35" s="104" t="str">
        <f>'一般公共预算财政拨款基本及项目经济分类总表（八）'!A35</f>
        <v>2120399</v>
      </c>
      <c r="B35" s="104" t="str">
        <f>'一般公共预算财政拨款基本及项目经济分类总表（八）'!B35</f>
        <v>其他城乡社区公共设施支出</v>
      </c>
      <c r="C35" s="104" t="str">
        <f>'一般公共预算财政拨款基本及项目经济分类总表（八）'!C35</f>
        <v>人民公园亮化、照明设施提升改造工程</v>
      </c>
      <c r="D35" s="43">
        <f t="shared" si="1"/>
        <v>476000</v>
      </c>
      <c r="E35" s="43"/>
      <c r="F35" s="43">
        <f>SUM('一般公共预算财政拨款基本及项目经济分类总表（八）'!F35)</f>
        <v>476000</v>
      </c>
    </row>
    <row r="36" ht="33" customHeight="1" spans="1:6">
      <c r="A36" s="104" t="str">
        <f>'一般公共预算财政拨款基本及项目经济分类总表（八）'!A36</f>
        <v>2120399</v>
      </c>
      <c r="B36" s="104" t="str">
        <f>'一般公共预算财政拨款基本及项目经济分类总表（八）'!B36</f>
        <v>其他城乡社区公共设施支出</v>
      </c>
      <c r="C36" s="104" t="str">
        <f>'一般公共预算财政拨款基本及项目经济分类总表（八）'!C36</f>
        <v>人民公园公共卫生间拆除并新建工程</v>
      </c>
      <c r="D36" s="43">
        <f t="shared" si="1"/>
        <v>322000</v>
      </c>
      <c r="E36" s="43"/>
      <c r="F36" s="43">
        <f>SUM('一般公共预算财政拨款基本及项目经济分类总表（八）'!F36)</f>
        <v>322000</v>
      </c>
    </row>
    <row r="37" ht="33" customHeight="1" spans="1:6">
      <c r="A37" s="104" t="str">
        <f>'一般公共预算财政拨款基本及项目经济分类总表（八）'!A37</f>
        <v>2120399</v>
      </c>
      <c r="B37" s="104" t="str">
        <f>'一般公共预算财政拨款基本及项目经济分类总表（八）'!B37</f>
        <v>其他城乡社区公共设施支出</v>
      </c>
      <c r="C37" s="104" t="str">
        <f>'一般公共预算财政拨款基本及项目经济分类总表（八）'!C37</f>
        <v>人民公园健身、游乐设施提升改造工程</v>
      </c>
      <c r="D37" s="43">
        <f t="shared" si="1"/>
        <v>1568600</v>
      </c>
      <c r="E37" s="43"/>
      <c r="F37" s="43">
        <f>SUM('一般公共预算财政拨款基本及项目经济分类总表（八）'!F37)</f>
        <v>1568600</v>
      </c>
    </row>
    <row r="38" ht="33" customHeight="1" spans="1:6">
      <c r="A38" s="104" t="str">
        <f>'一般公共预算财政拨款基本及项目经济分类总表（八）'!A38</f>
        <v>2110302</v>
      </c>
      <c r="B38" s="104" t="str">
        <f>'一般公共预算财政拨款基本及项目经济分类总表（八）'!B38</f>
        <v>水体</v>
      </c>
      <c r="C38" s="104" t="str">
        <f>'一般公共预算财政拨款基本及项目经济分类总表（八）'!C38</f>
        <v>汇源农副产品工业园污水处理站一期工程</v>
      </c>
      <c r="D38" s="43">
        <f t="shared" si="1"/>
        <v>1241700</v>
      </c>
      <c r="E38" s="43"/>
      <c r="F38" s="43">
        <f>SUM('一般公共预算财政拨款基本及项目经济分类总表（八）'!F38)</f>
        <v>1241700</v>
      </c>
    </row>
    <row r="39" ht="33" customHeight="1" spans="1:6">
      <c r="A39" s="104" t="str">
        <f>'一般公共预算财政拨款基本及项目经济分类总表（八）'!A39</f>
        <v>2120399</v>
      </c>
      <c r="B39" s="104" t="str">
        <f>'一般公共预算财政拨款基本及项目经济分类总表（八）'!B39</f>
        <v>其他城乡社区公共设施支出</v>
      </c>
      <c r="C39" s="104" t="str">
        <f>'一般公共预算财政拨款基本及项目经济分类总表（八）'!C39</f>
        <v>后土大道与宝鼎路十字口西北角尉氏口腔房屋拆除款及周边环境费用</v>
      </c>
      <c r="D39" s="43">
        <f t="shared" si="1"/>
        <v>29300</v>
      </c>
      <c r="E39" s="43"/>
      <c r="F39" s="43">
        <f>SUM('一般公共预算财政拨款基本及项目经济分类总表（八）'!F39)</f>
        <v>29300</v>
      </c>
    </row>
    <row r="40" ht="33" customHeight="1" spans="1:6">
      <c r="A40" s="104" t="str">
        <f>'一般公共预算财政拨款基本及项目经济分类总表（八）'!A40</f>
        <v>2120399</v>
      </c>
      <c r="B40" s="104" t="str">
        <f>'一般公共预算财政拨款基本及项目经济分类总表（八）'!B40</f>
        <v>其他城乡社区公共设施支出</v>
      </c>
      <c r="C40" s="104" t="str">
        <f>'一般公共预算财政拨款基本及项目经济分类总表（八）'!C40</f>
        <v>文苑小区南端巷道土墙抢修款</v>
      </c>
      <c r="D40" s="43">
        <f t="shared" si="1"/>
        <v>38200</v>
      </c>
      <c r="E40" s="43"/>
      <c r="F40" s="43">
        <f>SUM('一般公共预算财政拨款基本及项目经济分类总表（八）'!F40)</f>
        <v>38200</v>
      </c>
    </row>
    <row r="41" ht="33" customHeight="1" spans="1:6">
      <c r="A41" s="104" t="str">
        <f>'一般公共预算财政拨款基本及项目经济分类总表（八）'!A41</f>
        <v>2120399</v>
      </c>
      <c r="B41" s="104" t="str">
        <f>'一般公共预算财政拨款基本及项目经济分类总表（八）'!B41</f>
        <v>其他城乡社区公共设施支出</v>
      </c>
      <c r="C41" s="104" t="str">
        <f>'一般公共预算财政拨款基本及项目经济分类总表（八）'!C41</f>
        <v>北环路污水截留工程款</v>
      </c>
      <c r="D41" s="43">
        <f t="shared" si="1"/>
        <v>596200</v>
      </c>
      <c r="E41" s="43"/>
      <c r="F41" s="43">
        <f>SUM('一般公共预算财政拨款基本及项目经济分类总表（八）'!F41)</f>
        <v>596200</v>
      </c>
    </row>
    <row r="42" ht="33" customHeight="1" spans="1:6">
      <c r="A42" s="104" t="str">
        <f>'一般公共预算财政拨款基本及项目经济分类总表（八）'!A42</f>
        <v>2120399</v>
      </c>
      <c r="B42" s="104" t="str">
        <f>'一般公共预算财政拨款基本及项目经济分类总表（八）'!B42</f>
        <v>其他城乡社区公共设施支出</v>
      </c>
      <c r="C42" s="104" t="str">
        <f>'一般公共预算财政拨款基本及项目经济分类总表（八）'!C42</f>
        <v>王勃街（汾阴路-恒磁北路）         道路工程</v>
      </c>
      <c r="D42" s="43">
        <f t="shared" si="1"/>
        <v>1033000</v>
      </c>
      <c r="E42" s="43"/>
      <c r="F42" s="43">
        <f>SUM('一般公共预算财政拨款基本及项目经济分类总表（八）'!F42)</f>
        <v>1033000</v>
      </c>
    </row>
    <row r="43" ht="33" customHeight="1" spans="1:6">
      <c r="A43" s="104" t="str">
        <f>'一般公共预算财政拨款基本及项目经济分类总表（八）'!A43</f>
        <v>2120399</v>
      </c>
      <c r="B43" s="104" t="str">
        <f>'一般公共预算财政拨款基本及项目经济分类总表（八）'!B43</f>
        <v>其他城乡社区公共设施支出</v>
      </c>
      <c r="C43" s="104" t="str">
        <f>'一般公共预算财政拨款基本及项目经济分类总表（八）'!C43</f>
        <v>华康北路（汇源街-北环路）         道路工程</v>
      </c>
      <c r="D43" s="43">
        <f t="shared" si="1"/>
        <v>1343500</v>
      </c>
      <c r="E43" s="43"/>
      <c r="F43" s="43">
        <f>SUM('一般公共预算财政拨款基本及项目经济分类总表（八）'!F43)</f>
        <v>1343500</v>
      </c>
    </row>
    <row r="44" ht="33" customHeight="1" spans="1:6">
      <c r="A44" s="104" t="str">
        <f>'一般公共预算财政拨款基本及项目经济分类总表（八）'!A44</f>
        <v>2120399</v>
      </c>
      <c r="B44" s="104" t="str">
        <f>'一般公共预算财政拨款基本及项目经济分类总表（八）'!B44</f>
        <v>其他城乡社区公共设施支出</v>
      </c>
      <c r="C44" s="104" t="str">
        <f>'一般公共预算财政拨款基本及项目经济分类总表（八）'!C44</f>
        <v>新建南路、汇源街2座停车场工程</v>
      </c>
      <c r="D44" s="43">
        <f t="shared" si="1"/>
        <v>349700</v>
      </c>
      <c r="E44" s="43"/>
      <c r="F44" s="43">
        <f>SUM('一般公共预算财政拨款基本及项目经济分类总表（八）'!F44)</f>
        <v>349700</v>
      </c>
    </row>
    <row r="45" ht="33" customHeight="1" spans="1:6">
      <c r="A45" s="104" t="str">
        <f>'一般公共预算财政拨款基本及项目经济分类总表（八）'!A45</f>
        <v>2120399</v>
      </c>
      <c r="B45" s="104" t="str">
        <f>'一般公共预算财政拨款基本及项目经济分类总表（八）'!B45</f>
        <v>其他城乡社区公共设施支出</v>
      </c>
      <c r="C45" s="104" t="str">
        <f>'一般公共预算财政拨款基本及项目经济分类总表（八）'!C45</f>
        <v>城市防洪末端渠系改造工程</v>
      </c>
      <c r="D45" s="43">
        <f t="shared" si="1"/>
        <v>2985500</v>
      </c>
      <c r="E45" s="43"/>
      <c r="F45" s="43">
        <f>SUM('一般公共预算财政拨款基本及项目经济分类总表（八）'!F45)</f>
        <v>2985500</v>
      </c>
    </row>
    <row r="46" ht="33" customHeight="1" spans="1:6">
      <c r="A46" s="104" t="str">
        <f>'一般公共预算财政拨款基本及项目经济分类总表（八）'!A46</f>
        <v>2120399</v>
      </c>
      <c r="B46" s="104" t="str">
        <f>'一般公共预算财政拨款基本及项目经济分类总表（八）'!B46</f>
        <v>其他城乡社区公共设施支出</v>
      </c>
      <c r="C46" s="104" t="str">
        <f>'一般公共预算财政拨款基本及项目经济分类总表（八）'!C46</f>
        <v>宝鼎路(北环路-后土大道)        机非隔离带绿化提升改造工程</v>
      </c>
      <c r="D46" s="43">
        <f t="shared" si="1"/>
        <v>1600000</v>
      </c>
      <c r="E46" s="43"/>
      <c r="F46" s="43">
        <f>SUM('一般公共预算财政拨款基本及项目经济分类总表（八）'!F46)</f>
        <v>1600000</v>
      </c>
    </row>
    <row r="47" ht="33" customHeight="1" spans="1:6">
      <c r="A47" s="104" t="str">
        <f>'一般公共预算财政拨款基本及项目经济分类总表（八）'!A47</f>
        <v>2120399</v>
      </c>
      <c r="B47" s="104" t="str">
        <f>'一般公共预算财政拨款基本及项目经济分类总表（八）'!B47</f>
        <v>其他城乡社区公共设施支出</v>
      </c>
      <c r="C47" s="104" t="str">
        <f>'一般公共预算财政拨款基本及项目经济分类总表（八）'!C47</f>
        <v>城东片区老旧街区改造工程</v>
      </c>
      <c r="D47" s="43">
        <f t="shared" si="1"/>
        <v>2390000</v>
      </c>
      <c r="E47" s="43"/>
      <c r="F47" s="43">
        <f>SUM('一般公共预算财政拨款基本及项目经济分类总表（八）'!F47)</f>
        <v>2390000</v>
      </c>
    </row>
    <row r="48" ht="33" customHeight="1" spans="1:6">
      <c r="A48" s="104" t="str">
        <f>'一般公共预算财政拨款基本及项目经济分类总表（八）'!A48</f>
        <v>2110302</v>
      </c>
      <c r="B48" s="104" t="str">
        <f>'一般公共预算财政拨款基本及项目经济分类总表（八）'!B48</f>
        <v>水体</v>
      </c>
      <c r="C48" s="104" t="str">
        <f>'一般公共预算财政拨款基本及项目经济分类总表（八）'!C48</f>
        <v>城镇生活污水再生利用项目        一期工程</v>
      </c>
      <c r="D48" s="43">
        <f t="shared" si="1"/>
        <v>26000000</v>
      </c>
      <c r="E48" s="43"/>
      <c r="F48" s="43">
        <f>SUM('一般公共预算财政拨款基本及项目经济分类总表（八）'!F48)</f>
        <v>26000000</v>
      </c>
    </row>
    <row r="49" ht="33" customHeight="1" spans="1:6">
      <c r="A49" s="104" t="str">
        <f>'一般公共预算财政拨款基本及项目经济分类总表（八）'!A49</f>
        <v>2120399</v>
      </c>
      <c r="B49" s="104" t="str">
        <f>'一般公共预算财政拨款基本及项目经济分类总表（八）'!B49</f>
        <v>其他城乡社区公共设施支出</v>
      </c>
      <c r="C49" s="104" t="str">
        <f>'一般公共预算财政拨款基本及项目经济分类总表（八）'!C49</f>
        <v>农业开发区北外环西段               (西环路-经一路)绿化工程</v>
      </c>
      <c r="D49" s="43">
        <f t="shared" si="1"/>
        <v>569300</v>
      </c>
      <c r="E49" s="43">
        <f>SUM('一般公共预算财政拨款基本及项目经济分类总表（八）'!E59)</f>
        <v>0</v>
      </c>
      <c r="F49" s="43">
        <f>SUM('一般公共预算财政拨款基本及项目经济分类总表（八）'!F49)</f>
        <v>569300</v>
      </c>
    </row>
    <row r="50" ht="33" customHeight="1" spans="1:6">
      <c r="A50" s="104" t="str">
        <f>'一般公共预算财政拨款基本及项目经济分类总表（八）'!A50</f>
        <v>2120399</v>
      </c>
      <c r="B50" s="104" t="str">
        <f>'一般公共预算财政拨款基本及项目经济分类总表（八）'!B50</f>
        <v>其他城乡社区公共设施支出</v>
      </c>
      <c r="C50" s="104" t="str">
        <f>'一般公共预算财政拨款基本及项目经济分类总表（八）'!C50</f>
        <v>农业开发区西环路               (北环街--北外环西段)绿化工程</v>
      </c>
      <c r="D50" s="43">
        <f t="shared" si="1"/>
        <v>370000</v>
      </c>
      <c r="E50" s="43">
        <f>SUM('一般公共预算财政拨款基本及项目经济分类总表（八）'!E60)</f>
        <v>0</v>
      </c>
      <c r="F50" s="43">
        <f>SUM('一般公共预算财政拨款基本及项目经济分类总表（八）'!F50)</f>
        <v>370000</v>
      </c>
    </row>
    <row r="51" ht="33" customHeight="1" spans="1:6">
      <c r="A51" s="104" t="str">
        <f>'一般公共预算财政拨款基本及项目经济分类总表（八）'!A51</f>
        <v>2120399</v>
      </c>
      <c r="B51" s="104" t="str">
        <f>'一般公共预算财政拨款基本及项目经济分类总表（八）'!B51</f>
        <v>其他城乡社区公共设施支出</v>
      </c>
      <c r="C51" s="104" t="str">
        <f>'一般公共预算财政拨款基本及项目经济分类总表（八）'!C51</f>
        <v>汾阴路东侧(后土大道-孤峰街)道路绿化工程</v>
      </c>
      <c r="D51" s="43">
        <f t="shared" ref="D51:D62" si="2">SUM(E51:F51)</f>
        <v>1180000</v>
      </c>
      <c r="E51" s="43"/>
      <c r="F51" s="43">
        <f>SUM('一般公共预算财政拨款基本及项目经济分类总表（八）'!F51)</f>
        <v>1180000</v>
      </c>
    </row>
    <row r="52" ht="33" customHeight="1" spans="1:6">
      <c r="A52" s="104" t="str">
        <f>'一般公共预算财政拨款基本及项目经济分类总表（八）'!A52</f>
        <v>2120399</v>
      </c>
      <c r="B52" s="104" t="str">
        <f>'一般公共预算财政拨款基本及项目经济分类总表（八）'!B52</f>
        <v>其他城乡社区公共设施支出</v>
      </c>
      <c r="C52" s="104" t="str">
        <f>'一般公共预算财政拨款基本及项目经济分类总表（八）'!C52</f>
        <v>孤峰街(新建南路-恒磁路)         机非隔离带绿化提升改造工程</v>
      </c>
      <c r="D52" s="43">
        <f t="shared" si="2"/>
        <v>960000</v>
      </c>
      <c r="E52" s="43"/>
      <c r="F52" s="43">
        <f>SUM('一般公共预算财政拨款基本及项目经济分类总表（八）'!F52)</f>
        <v>960000</v>
      </c>
    </row>
    <row r="53" ht="33" customHeight="1" spans="1:6">
      <c r="A53" s="104" t="str">
        <f>'一般公共预算财政拨款基本及项目经济分类总表（八）'!A53</f>
        <v>2120399</v>
      </c>
      <c r="B53" s="104" t="str">
        <f>'一般公共预算财政拨款基本及项目经济分类总表（八）'!B53</f>
        <v>其他城乡社区公共设施支出</v>
      </c>
      <c r="C53" s="104" t="str">
        <f>'一般公共预算财政拨款基本及项目经济分类总表（八）'!C53</f>
        <v>西环路桥梁检测费用</v>
      </c>
      <c r="D53" s="43">
        <f t="shared" si="2"/>
        <v>16000</v>
      </c>
      <c r="E53" s="43"/>
      <c r="F53" s="43">
        <f>SUM('一般公共预算财政拨款基本及项目经济分类总表（八）'!F53)</f>
        <v>16000</v>
      </c>
    </row>
    <row r="54" ht="33" customHeight="1" spans="1:6">
      <c r="A54" s="104" t="str">
        <f>'一般公共预算财政拨款基本及项目经济分类总表（八）'!A54</f>
        <v>2120399</v>
      </c>
      <c r="B54" s="104" t="str">
        <f>'一般公共预算财政拨款基本及项目经济分类总表（八）'!B54</f>
        <v>其他城乡社区公共设施支出</v>
      </c>
      <c r="C54" s="104" t="str">
        <f>'一般公共预算财政拨款基本及项目经济分类总表（八）'!C54</f>
        <v>宝鼎路提升改造工程迁改赔偿款</v>
      </c>
      <c r="D54" s="43">
        <f t="shared" si="2"/>
        <v>3300000</v>
      </c>
      <c r="E54" s="43"/>
      <c r="F54" s="43">
        <f>SUM('一般公共预算财政拨款基本及项目经济分类总表（八）'!F54)</f>
        <v>3300000</v>
      </c>
    </row>
    <row r="55" ht="33" customHeight="1" spans="1:6">
      <c r="A55" s="104" t="str">
        <f>'一般公共预算财政拨款基本及项目经济分类总表（八）'!A55</f>
        <v>2120399</v>
      </c>
      <c r="B55" s="104" t="str">
        <f>'一般公共预算财政拨款基本及项目经济分类总表（八）'!B55</f>
        <v>其他城乡社区公共设施支出</v>
      </c>
      <c r="C55" s="104" t="str">
        <f>'一般公共预算财政拨款基本及项目经济分类总表（八）'!C55</f>
        <v>宝鼎路道路提升改造工程</v>
      </c>
      <c r="D55" s="43">
        <f t="shared" si="2"/>
        <v>43000000</v>
      </c>
      <c r="E55" s="43"/>
      <c r="F55" s="43">
        <f>SUM('一般公共预算财政拨款基本及项目经济分类总表（八）'!F55)</f>
        <v>43000000</v>
      </c>
    </row>
    <row r="56" ht="33" customHeight="1" spans="1:6">
      <c r="A56" s="104" t="str">
        <f>'一般公共预算财政拨款基本及项目经济分类总表（八）'!A56</f>
        <v>2120399</v>
      </c>
      <c r="B56" s="104" t="str">
        <f>'一般公共预算财政拨款基本及项目经济分类总表（八）'!B56</f>
        <v>其他城乡社区公共设施支出</v>
      </c>
      <c r="C56" s="104" t="str">
        <f>'一般公共预算财政拨款基本及项目经济分类总表（八）'!C56</f>
        <v>东城区（恒磁路）排水工程</v>
      </c>
      <c r="D56" s="43">
        <f t="shared" si="2"/>
        <v>13000000</v>
      </c>
      <c r="E56" s="43"/>
      <c r="F56" s="43">
        <f>SUM('一般公共预算财政拨款基本及项目经济分类总表（八）'!F56)</f>
        <v>13000000</v>
      </c>
    </row>
    <row r="57" ht="33" customHeight="1" spans="1:6">
      <c r="A57" s="104" t="str">
        <f>'一般公共预算财政拨款基本及项目经济分类总表（八）'!A57</f>
        <v>2120399</v>
      </c>
      <c r="B57" s="104" t="str">
        <f>'一般公共预算财政拨款基本及项目经济分类总表（八）'!B57</f>
        <v>其他城乡社区公共设施支出</v>
      </c>
      <c r="C57" s="104" t="str">
        <f>'一般公共预算财政拨款基本及项目经济分类总表（八）'!C57</f>
        <v>恒磁南路（南内环街-南外环街）拓宽改造工程</v>
      </c>
      <c r="D57" s="43">
        <f t="shared" si="2"/>
        <v>10800000</v>
      </c>
      <c r="E57" s="43"/>
      <c r="F57" s="43">
        <f>SUM('一般公共预算财政拨款基本及项目经济分类总表（八）'!F57)</f>
        <v>10800000</v>
      </c>
    </row>
    <row r="58" ht="33" customHeight="1" spans="1:6">
      <c r="A58" s="104">
        <f>'一般公共预算财政拨款基本及项目经济分类总表（八）'!A58</f>
        <v>2110301</v>
      </c>
      <c r="B58" s="104" t="str">
        <f>'一般公共预算财政拨款基本及项目经济分类总表（八）'!B58</f>
        <v>大气</v>
      </c>
      <c r="C58" s="104" t="str">
        <f>'一般公共预算财政拨款基本及项目经济分类总表（八）'!C58</f>
        <v>冬季清洁取暖煤改气改造         县级配套</v>
      </c>
      <c r="D58" s="43">
        <f t="shared" si="2"/>
        <v>207500</v>
      </c>
      <c r="E58" s="43"/>
      <c r="F58" s="43">
        <f>SUM('一般公共预算财政拨款基本及项目经济分类总表（八）'!F58)</f>
        <v>207500</v>
      </c>
    </row>
    <row r="59" ht="33" customHeight="1" spans="1:6">
      <c r="A59" s="104">
        <f>'一般公共预算财政拨款基本及项目经济分类总表（八）'!A59</f>
        <v>0</v>
      </c>
      <c r="B59" s="104">
        <f>'一般公共预算财政拨款基本及项目经济分类总表（八）'!B59</f>
        <v>0</v>
      </c>
      <c r="C59" s="104">
        <f>'一般公共预算财政拨款基本及项目经济分类总表（八）'!C59</f>
        <v>0</v>
      </c>
      <c r="D59" s="43">
        <f t="shared" si="2"/>
        <v>0</v>
      </c>
      <c r="E59" s="43"/>
      <c r="F59" s="43">
        <f>SUM('一般公共预算财政拨款基本及项目经济分类总表（八）'!F59)</f>
        <v>0</v>
      </c>
    </row>
    <row r="60" ht="33" customHeight="1" spans="1:6">
      <c r="A60" s="104">
        <f>'一般公共预算财政拨款基本及项目经济分类总表（八）'!A60</f>
        <v>0</v>
      </c>
      <c r="B60" s="104">
        <f>'一般公共预算财政拨款基本及项目经济分类总表（八）'!B60</f>
        <v>0</v>
      </c>
      <c r="C60" s="104">
        <f>'一般公共预算财政拨款基本及项目经济分类总表（八）'!C60</f>
        <v>0</v>
      </c>
      <c r="D60" s="43">
        <f t="shared" si="2"/>
        <v>0</v>
      </c>
      <c r="E60" s="43"/>
      <c r="F60" s="43">
        <f>SUM('一般公共预算财政拨款基本及项目经济分类总表（八）'!F60)</f>
        <v>0</v>
      </c>
    </row>
    <row r="61" ht="33" customHeight="1" spans="1:6">
      <c r="A61" s="104">
        <f>'一般公共预算财政拨款基本及项目经济分类总表（八）'!A61</f>
        <v>0</v>
      </c>
      <c r="B61" s="104">
        <f>'一般公共预算财政拨款基本及项目经济分类总表（八）'!B61</f>
        <v>0</v>
      </c>
      <c r="C61" s="104">
        <f>'一般公共预算财政拨款基本及项目经济分类总表（八）'!C61</f>
        <v>0</v>
      </c>
      <c r="D61" s="43">
        <f t="shared" si="2"/>
        <v>0</v>
      </c>
      <c r="E61" s="43"/>
      <c r="F61" s="43">
        <f>SUM('一般公共预算财政拨款基本及项目经济分类总表（八）'!F61)</f>
        <v>0</v>
      </c>
    </row>
    <row r="62" ht="33" customHeight="1" spans="1:6">
      <c r="A62" s="104">
        <f>'一般公共预算财政拨款基本及项目经济分类总表（八）'!A62</f>
        <v>0</v>
      </c>
      <c r="B62" s="104">
        <f>'一般公共预算财政拨款基本及项目经济分类总表（八）'!B62</f>
        <v>0</v>
      </c>
      <c r="C62" s="104">
        <f>'一般公共预算财政拨款基本及项目经济分类总表（八）'!C62</f>
        <v>0</v>
      </c>
      <c r="D62" s="43">
        <f t="shared" si="2"/>
        <v>0</v>
      </c>
      <c r="E62" s="43"/>
      <c r="F62" s="43">
        <f>SUM('一般公共预算财政拨款基本及项目经济分类总表（八）'!F62)</f>
        <v>0</v>
      </c>
    </row>
    <row r="63" ht="33" customHeight="1" spans="1:6">
      <c r="A63" s="104"/>
      <c r="B63" s="104"/>
      <c r="C63" s="104"/>
      <c r="D63" s="43"/>
      <c r="E63" s="43"/>
      <c r="F63" s="43">
        <f>SUM('一般公共预算财政拨款基本及项目经济分类总表（八）'!F63)</f>
        <v>0</v>
      </c>
    </row>
    <row r="64" ht="33" customHeight="1" spans="1:6">
      <c r="A64" s="104"/>
      <c r="B64" s="104"/>
      <c r="C64" s="104"/>
      <c r="D64" s="43"/>
      <c r="E64" s="43"/>
      <c r="F64" s="43">
        <f>SUM('一般公共预算财政拨款基本及项目经济分类总表（八）'!F64)</f>
        <v>0</v>
      </c>
    </row>
    <row r="65" ht="33" customHeight="1" spans="1:6">
      <c r="A65" s="104"/>
      <c r="B65" s="104"/>
      <c r="C65" s="104"/>
      <c r="D65" s="43"/>
      <c r="E65" s="43"/>
      <c r="F65" s="43">
        <f>SUM('一般公共预算财政拨款基本及项目经济分类总表（八）'!F65)</f>
        <v>0</v>
      </c>
    </row>
    <row r="66" ht="33" customHeight="1" spans="1:6">
      <c r="A66" s="104"/>
      <c r="B66" s="104"/>
      <c r="C66" s="104"/>
      <c r="D66" s="43"/>
      <c r="E66" s="43"/>
      <c r="F66" s="43"/>
    </row>
    <row r="67" ht="33" customHeight="1" spans="1:6">
      <c r="A67" s="104"/>
      <c r="B67" s="104"/>
      <c r="C67" s="104"/>
      <c r="D67" s="43"/>
      <c r="E67" s="43"/>
      <c r="F67" s="43"/>
    </row>
    <row r="68" ht="33" customHeight="1" spans="1:6">
      <c r="A68" s="104"/>
      <c r="B68" s="104"/>
      <c r="C68" s="104"/>
      <c r="D68" s="43"/>
      <c r="E68" s="43"/>
      <c r="F68" s="43"/>
    </row>
    <row r="69" customHeight="1" spans="2:4">
      <c r="B69" s="44"/>
      <c r="C69" s="44"/>
      <c r="D69" s="44"/>
    </row>
    <row r="70" customHeight="1" spans="2:3">
      <c r="B70" s="44"/>
      <c r="C70" s="44"/>
    </row>
  </sheetData>
  <mergeCells count="6">
    <mergeCell ref="A1:F1"/>
    <mergeCell ref="A2:D2"/>
    <mergeCell ref="A3:C3"/>
    <mergeCell ref="D3:D4"/>
    <mergeCell ref="E3:E4"/>
    <mergeCell ref="F3:F4"/>
  </mergeCells>
  <printOptions horizontalCentered="1" verticalCentered="1"/>
  <pageMargins left="0.904166666666667" right="0.904166666666667" top="1.02291666666667" bottom="0.94375" header="0.511805555555556" footer="0.511805555555556"/>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3"/>
  </sheetPr>
  <dimension ref="A1:D31"/>
  <sheetViews>
    <sheetView showGridLines="0" showZeros="0" topLeftCell="A5" workbookViewId="0">
      <selection activeCell="C28" sqref="C28"/>
    </sheetView>
  </sheetViews>
  <sheetFormatPr defaultColWidth="9.12222222222222" defaultRowHeight="12.75" customHeight="1" outlineLevelCol="3"/>
  <cols>
    <col min="1" max="1" width="35" customWidth="1"/>
    <col min="2" max="2" width="16.5" customWidth="1"/>
    <col min="3" max="3" width="31" customWidth="1"/>
    <col min="4" max="4" width="17.5" customWidth="1"/>
  </cols>
  <sheetData>
    <row r="1" ht="36" customHeight="1" spans="1:4">
      <c r="A1" s="45" t="s">
        <v>120</v>
      </c>
      <c r="B1" s="45"/>
      <c r="C1" s="45"/>
      <c r="D1" s="45"/>
    </row>
    <row r="2" ht="22.5" customHeight="1" spans="1:4">
      <c r="A2" s="65" t="str">
        <f>(部门基本情况表!A2)</f>
        <v>编报单位：万荣县住房和城乡建设管理局（本级）</v>
      </c>
      <c r="B2" s="65"/>
      <c r="C2" s="65"/>
      <c r="D2" s="66" t="s">
        <v>24</v>
      </c>
    </row>
    <row r="3" ht="28.95" customHeight="1" spans="1:4">
      <c r="A3" s="35" t="s">
        <v>121</v>
      </c>
      <c r="B3" s="35" t="s">
        <v>122</v>
      </c>
      <c r="C3" s="35" t="s">
        <v>121</v>
      </c>
      <c r="D3" s="35" t="s">
        <v>122</v>
      </c>
    </row>
    <row r="4" ht="21.6" customHeight="1" spans="1:4">
      <c r="A4" s="132" t="s">
        <v>22</v>
      </c>
      <c r="B4" s="133">
        <f>SUM(B5,D5,B16,B22)</f>
        <v>7204557</v>
      </c>
      <c r="C4" s="134"/>
      <c r="D4" s="135"/>
    </row>
    <row r="5" ht="21.6" customHeight="1" spans="1:4">
      <c r="A5" s="136" t="s">
        <v>123</v>
      </c>
      <c r="B5" s="137">
        <f>SUM(B6:B15)</f>
        <v>6894384</v>
      </c>
      <c r="C5" s="136" t="s">
        <v>124</v>
      </c>
      <c r="D5" s="138">
        <f>SUM(D6,D23,D26)</f>
        <v>310173</v>
      </c>
    </row>
    <row r="6" ht="21.6" customHeight="1" spans="1:4">
      <c r="A6" s="136" t="s">
        <v>125</v>
      </c>
      <c r="B6" s="137">
        <v>2850608</v>
      </c>
      <c r="C6" s="136" t="s">
        <v>126</v>
      </c>
      <c r="D6" s="138">
        <f>SUM(D7:D22)</f>
        <v>141000</v>
      </c>
    </row>
    <row r="7" ht="21.6" customHeight="1" spans="1:4">
      <c r="A7" s="136" t="s">
        <v>127</v>
      </c>
      <c r="B7" s="137">
        <v>493592</v>
      </c>
      <c r="C7" s="136" t="s">
        <v>128</v>
      </c>
      <c r="D7" s="138">
        <v>41000</v>
      </c>
    </row>
    <row r="8" ht="21.6" customHeight="1" spans="1:4">
      <c r="A8" s="139" t="s">
        <v>129</v>
      </c>
      <c r="B8" s="137">
        <v>1507980</v>
      </c>
      <c r="C8" s="136" t="s">
        <v>130</v>
      </c>
      <c r="D8" s="138">
        <v>3000</v>
      </c>
    </row>
    <row r="9" ht="21.6" customHeight="1" spans="1:4">
      <c r="A9" s="140" t="s">
        <v>131</v>
      </c>
      <c r="B9" s="137">
        <v>251683</v>
      </c>
      <c r="C9" s="136" t="s">
        <v>132</v>
      </c>
      <c r="D9" s="138">
        <v>2000</v>
      </c>
    </row>
    <row r="10" ht="21.6" customHeight="1" spans="1:4">
      <c r="A10" s="140" t="s">
        <v>133</v>
      </c>
      <c r="B10" s="137">
        <v>751155</v>
      </c>
      <c r="C10" s="140" t="s">
        <v>134</v>
      </c>
      <c r="D10" s="138">
        <v>25000</v>
      </c>
    </row>
    <row r="11" ht="21.6" customHeight="1" spans="1:4">
      <c r="A11" s="140" t="s">
        <v>135</v>
      </c>
      <c r="B11" s="137">
        <v>305157</v>
      </c>
      <c r="C11" s="140" t="s">
        <v>136</v>
      </c>
      <c r="D11" s="138"/>
    </row>
    <row r="12" ht="21.6" customHeight="1" spans="1:4">
      <c r="A12" s="140" t="s">
        <v>137</v>
      </c>
      <c r="B12" s="137">
        <v>158000</v>
      </c>
      <c r="C12" s="140" t="s">
        <v>138</v>
      </c>
      <c r="D12" s="138"/>
    </row>
    <row r="13" ht="21.6" customHeight="1" spans="1:4">
      <c r="A13" s="140" t="s">
        <v>139</v>
      </c>
      <c r="B13" s="137">
        <v>32728</v>
      </c>
      <c r="C13" s="140" t="s">
        <v>140</v>
      </c>
      <c r="D13" s="138"/>
    </row>
    <row r="14" ht="21.6" customHeight="1" spans="1:4">
      <c r="A14" s="139" t="s">
        <v>141</v>
      </c>
      <c r="B14" s="137">
        <v>543481</v>
      </c>
      <c r="C14" s="140" t="s">
        <v>142</v>
      </c>
      <c r="D14" s="138"/>
    </row>
    <row r="15" ht="21.6" customHeight="1" spans="1:4">
      <c r="A15" s="139" t="s">
        <v>143</v>
      </c>
      <c r="B15" s="137"/>
      <c r="C15" s="140" t="s">
        <v>144</v>
      </c>
      <c r="D15" s="138"/>
    </row>
    <row r="16" ht="21.6" customHeight="1" spans="1:4">
      <c r="A16" s="140" t="s">
        <v>145</v>
      </c>
      <c r="B16" s="137">
        <f>SUM(B17:B21)</f>
        <v>0</v>
      </c>
      <c r="C16" s="141" t="s">
        <v>146</v>
      </c>
      <c r="D16" s="138"/>
    </row>
    <row r="17" ht="21.6" customHeight="1" spans="1:4">
      <c r="A17" s="140" t="s">
        <v>147</v>
      </c>
      <c r="B17" s="138"/>
      <c r="C17" s="141" t="s">
        <v>148</v>
      </c>
      <c r="D17" s="138"/>
    </row>
    <row r="18" ht="21.6" customHeight="1" spans="1:4">
      <c r="A18" s="140" t="s">
        <v>149</v>
      </c>
      <c r="B18" s="138"/>
      <c r="C18" s="140" t="s">
        <v>150</v>
      </c>
      <c r="D18" s="138"/>
    </row>
    <row r="19" ht="21.6" customHeight="1" spans="1:4">
      <c r="A19" s="140" t="s">
        <v>151</v>
      </c>
      <c r="B19" s="138"/>
      <c r="C19" s="140" t="s">
        <v>152</v>
      </c>
      <c r="D19" s="138">
        <v>25000</v>
      </c>
    </row>
    <row r="20" ht="21.6" customHeight="1" spans="1:4">
      <c r="A20" s="140" t="s">
        <v>153</v>
      </c>
      <c r="B20" s="138"/>
      <c r="C20" s="140" t="s">
        <v>154</v>
      </c>
      <c r="D20" s="138"/>
    </row>
    <row r="21" ht="21.6" customHeight="1" spans="1:4">
      <c r="A21" s="140" t="s">
        <v>155</v>
      </c>
      <c r="B21" s="138"/>
      <c r="C21" s="142" t="s">
        <v>156</v>
      </c>
      <c r="D21" s="138">
        <v>45000</v>
      </c>
    </row>
    <row r="22" ht="21.6" customHeight="1" spans="1:4">
      <c r="A22" s="139" t="s">
        <v>157</v>
      </c>
      <c r="B22" s="138">
        <f>SUM(B23:B25)</f>
        <v>0</v>
      </c>
      <c r="C22" s="140" t="s">
        <v>158</v>
      </c>
      <c r="D22" s="143"/>
    </row>
    <row r="23" ht="21.6" customHeight="1" spans="1:4">
      <c r="A23" s="139" t="s">
        <v>159</v>
      </c>
      <c r="B23" s="138"/>
      <c r="C23" s="140" t="s">
        <v>160</v>
      </c>
      <c r="D23" s="138">
        <f>SUM(D24:D25)</f>
        <v>43901</v>
      </c>
    </row>
    <row r="24" ht="21.6" customHeight="1" spans="1:4">
      <c r="A24" s="139" t="s">
        <v>161</v>
      </c>
      <c r="B24" s="138"/>
      <c r="C24" s="140" t="s">
        <v>162</v>
      </c>
      <c r="D24" s="143">
        <v>23946</v>
      </c>
    </row>
    <row r="25" ht="21.6" customHeight="1" spans="1:4">
      <c r="A25" s="139" t="s">
        <v>163</v>
      </c>
      <c r="B25" s="138"/>
      <c r="C25" s="139" t="s">
        <v>164</v>
      </c>
      <c r="D25" s="143">
        <v>19955</v>
      </c>
    </row>
    <row r="26" ht="21.6" customHeight="1" spans="1:4">
      <c r="A26" s="140"/>
      <c r="B26" s="144"/>
      <c r="C26" s="136" t="s">
        <v>165</v>
      </c>
      <c r="D26" s="143">
        <f>SUM(D27:D31)</f>
        <v>125272</v>
      </c>
    </row>
    <row r="27" ht="21.6" customHeight="1" spans="1:4">
      <c r="A27" s="140"/>
      <c r="B27" s="144"/>
      <c r="C27" s="136" t="s">
        <v>166</v>
      </c>
      <c r="D27" s="143">
        <v>20000</v>
      </c>
    </row>
    <row r="28" ht="21.6" customHeight="1" spans="1:4">
      <c r="A28" s="140"/>
      <c r="B28" s="144"/>
      <c r="C28" s="140" t="s">
        <v>167</v>
      </c>
      <c r="D28" s="143"/>
    </row>
    <row r="29" ht="21.6" customHeight="1" spans="1:4">
      <c r="A29" s="140"/>
      <c r="B29" s="144"/>
      <c r="C29" s="140" t="s">
        <v>168</v>
      </c>
      <c r="D29" s="143">
        <v>35000</v>
      </c>
    </row>
    <row r="30" ht="21.6" customHeight="1" spans="1:4">
      <c r="A30" s="140"/>
      <c r="B30" s="144"/>
      <c r="C30" s="140" t="s">
        <v>169</v>
      </c>
      <c r="D30" s="143">
        <v>55272</v>
      </c>
    </row>
    <row r="31" ht="21.6" customHeight="1" spans="1:4">
      <c r="A31" s="136"/>
      <c r="B31" s="145"/>
      <c r="C31" s="140" t="s">
        <v>170</v>
      </c>
      <c r="D31" s="138">
        <v>15000</v>
      </c>
    </row>
  </sheetData>
  <mergeCells count="3">
    <mergeCell ref="A1:D1"/>
    <mergeCell ref="A2:C2"/>
    <mergeCell ref="B4:D4"/>
  </mergeCells>
  <printOptions horizontalCentered="1" verticalCentered="1"/>
  <pageMargins left="0.904166666666667" right="0.904166666666667" top="0.904166666666667" bottom="0.590277777777778" header="0.511805555555556" footer="0.275"/>
  <pageSetup paperSize="9"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B94"/>
  <sheetViews>
    <sheetView workbookViewId="0">
      <pane xSplit="6" ySplit="5" topLeftCell="G21" activePane="bottomRight" state="frozen"/>
      <selection/>
      <selection pane="topRight"/>
      <selection pane="bottomLeft"/>
      <selection pane="bottomRight" activeCell="F26" sqref="F22:F24 F26"/>
    </sheetView>
  </sheetViews>
  <sheetFormatPr defaultColWidth="9.12222222222222" defaultRowHeight="12.75" customHeight="1"/>
  <cols>
    <col min="1" max="1" width="12.1222222222222" style="90" customWidth="1"/>
    <col min="2" max="2" width="17.3777777777778" style="90" customWidth="1"/>
    <col min="3" max="3" width="27.3777777777778" style="90" customWidth="1"/>
    <col min="4" max="4" width="14.3777777777778" style="90" customWidth="1"/>
    <col min="5" max="6" width="13.5" style="90" customWidth="1"/>
    <col min="7" max="7" width="16" style="90" customWidth="1"/>
    <col min="8" max="8" width="13" style="90" customWidth="1"/>
    <col min="9" max="9" width="13.1222222222222" style="90" customWidth="1"/>
    <col min="10" max="11" width="12" style="90" customWidth="1"/>
    <col min="12" max="12" width="11.5" style="90" customWidth="1"/>
    <col min="13" max="15" width="11.6222222222222" style="90" customWidth="1"/>
    <col min="16" max="17" width="11" style="90" customWidth="1"/>
    <col min="18" max="18" width="12.3777777777778" style="90" customWidth="1"/>
    <col min="19" max="19" width="11.8777777777778" style="90" customWidth="1"/>
    <col min="20" max="20" width="11.1222222222222" style="90" customWidth="1"/>
    <col min="21" max="21" width="10.8777777777778" style="90" customWidth="1"/>
    <col min="22" max="22" width="8.87777777777778" style="90" customWidth="1"/>
    <col min="23" max="23" width="9" style="90" customWidth="1"/>
    <col min="24" max="24" width="9.5" style="90" customWidth="1"/>
    <col min="25" max="25" width="8.5" style="90" customWidth="1"/>
    <col min="26" max="26" width="10.5" style="90" customWidth="1"/>
    <col min="27" max="27" width="10.1222222222222" style="90" customWidth="1"/>
    <col min="28" max="29" width="8" style="90" customWidth="1"/>
    <col min="30" max="30" width="10.3777777777778" style="90" customWidth="1"/>
    <col min="31" max="31" width="11.1222222222222" style="90" customWidth="1"/>
    <col min="32" max="32" width="10" style="90" customWidth="1"/>
    <col min="33" max="33" width="9.87777777777778" style="90" customWidth="1"/>
    <col min="34" max="34" width="9.37777777777778" style="90" customWidth="1"/>
    <col min="35" max="35" width="8.37777777777778" style="90" customWidth="1"/>
    <col min="36" max="36" width="8.12222222222222" style="90" customWidth="1"/>
    <col min="37" max="40" width="9.62222222222222" style="90" customWidth="1"/>
    <col min="41" max="41" width="9.5" style="90" customWidth="1"/>
    <col min="42" max="43" width="9.62222222222222" style="90" customWidth="1"/>
    <col min="44" max="44" width="13" style="90" customWidth="1"/>
    <col min="45" max="46" width="10.3777777777778" style="90" customWidth="1"/>
    <col min="47" max="47" width="8" style="90" customWidth="1"/>
    <col min="48" max="49" width="10.6222222222222" style="90" customWidth="1"/>
    <col min="50" max="50" width="8" style="90" customWidth="1"/>
    <col min="51" max="51" width="10.3777777777778" style="90" customWidth="1"/>
    <col min="52" max="52" width="9.62222222222222" style="90" customWidth="1"/>
    <col min="53" max="53" width="11.3777777777778" style="90" customWidth="1"/>
    <col min="54" max="54" width="10.1222222222222" style="90" customWidth="1"/>
    <col min="55" max="55" width="10.5" style="90" customWidth="1"/>
    <col min="56" max="57" width="10" style="90" customWidth="1"/>
    <col min="58" max="58" width="10.1222222222222" style="90" customWidth="1"/>
    <col min="59" max="59" width="10" style="90" customWidth="1"/>
    <col min="60" max="60" width="9.37777777777778" style="90" customWidth="1"/>
    <col min="61" max="61" width="10.1222222222222" style="90" customWidth="1"/>
    <col min="62" max="62" width="9.62222222222222" style="90" customWidth="1"/>
    <col min="63" max="63" width="7" style="90" customWidth="1"/>
    <col min="64" max="65" width="9.62222222222222" style="90" customWidth="1"/>
    <col min="66" max="66" width="8.62222222222222" style="90" customWidth="1"/>
    <col min="67" max="67" width="10.1222222222222" style="90" customWidth="1"/>
    <col min="68" max="68" width="11.8777777777778" style="90" customWidth="1"/>
    <col min="69" max="16384" width="9.12222222222222" style="90"/>
  </cols>
  <sheetData>
    <row r="1" ht="36" customHeight="1" spans="1:68">
      <c r="A1" s="91" t="s">
        <v>171</v>
      </c>
      <c r="B1" s="91"/>
      <c r="C1" s="91"/>
      <c r="D1" s="91"/>
      <c r="E1" s="91"/>
      <c r="F1" s="91"/>
      <c r="G1" s="91"/>
      <c r="H1" s="91"/>
      <c r="I1" s="91"/>
      <c r="J1" s="91"/>
      <c r="K1" s="91"/>
      <c r="L1" s="91"/>
      <c r="M1" s="91"/>
      <c r="N1" s="91"/>
      <c r="O1" s="91"/>
      <c r="P1" s="91"/>
      <c r="Q1" s="91"/>
      <c r="R1" s="91"/>
      <c r="S1" s="91" t="s">
        <v>171</v>
      </c>
      <c r="T1" s="91"/>
      <c r="U1" s="91"/>
      <c r="V1" s="91"/>
      <c r="W1" s="91"/>
      <c r="X1" s="91"/>
      <c r="Y1" s="91"/>
      <c r="Z1" s="91"/>
      <c r="AA1" s="91"/>
      <c r="AB1" s="91"/>
      <c r="AC1" s="91"/>
      <c r="AD1" s="91"/>
      <c r="AE1" s="91"/>
      <c r="AF1" s="91"/>
      <c r="AG1" s="91"/>
      <c r="AH1" s="91"/>
      <c r="AI1" s="91"/>
      <c r="AJ1" s="91"/>
      <c r="AK1" s="91"/>
      <c r="AL1" s="91"/>
      <c r="AM1" s="91"/>
      <c r="AN1" s="91"/>
      <c r="AO1" s="91"/>
      <c r="AP1" s="91"/>
      <c r="AQ1" s="91"/>
      <c r="AR1" s="91" t="s">
        <v>171</v>
      </c>
      <c r="AS1" s="91"/>
      <c r="AT1" s="91"/>
      <c r="AU1" s="91"/>
      <c r="AV1" s="91"/>
      <c r="AW1" s="91"/>
      <c r="AX1" s="91"/>
      <c r="AY1" s="91"/>
      <c r="AZ1" s="91"/>
      <c r="BA1" s="91"/>
      <c r="BB1" s="91"/>
      <c r="BC1" s="91"/>
      <c r="BD1" s="91"/>
      <c r="BE1" s="91"/>
      <c r="BF1" s="91"/>
      <c r="BG1" s="91"/>
      <c r="BH1" s="91"/>
      <c r="BI1" s="91"/>
      <c r="BJ1" s="91"/>
      <c r="BK1" s="91"/>
      <c r="BL1" s="91"/>
      <c r="BM1" s="91"/>
      <c r="BN1" s="91"/>
      <c r="BO1" s="91"/>
      <c r="BP1" s="91"/>
    </row>
    <row r="2" ht="28.5" customHeight="1" spans="1:68">
      <c r="A2" s="92" t="str">
        <f>(部门基本情况表!A2)</f>
        <v>编报单位：万荣县住房和城乡建设管理局（本级）</v>
      </c>
      <c r="B2" s="92"/>
      <c r="C2" s="92"/>
      <c r="G2" s="93"/>
      <c r="R2" s="93" t="s">
        <v>24</v>
      </c>
      <c r="S2" s="114" t="str">
        <f>部门基本情况表!A2</f>
        <v>编报单位：万荣县住房和城乡建设管理局（本级）</v>
      </c>
      <c r="T2" s="114"/>
      <c r="U2" s="114"/>
      <c r="V2" s="114"/>
      <c r="W2" s="114"/>
      <c r="X2" s="114"/>
      <c r="AP2" s="120" t="s">
        <v>24</v>
      </c>
      <c r="AQ2" s="120"/>
      <c r="AR2" s="121" t="str">
        <f>部门基本情况表!A2</f>
        <v>编报单位：万荣县住房和城乡建设管理局（本级）</v>
      </c>
      <c r="AS2" s="122"/>
      <c r="AT2" s="122"/>
      <c r="AU2" s="122"/>
      <c r="AV2" s="122"/>
      <c r="AW2" s="122"/>
      <c r="AX2" s="122"/>
      <c r="AY2" s="122"/>
      <c r="BM2" s="128"/>
      <c r="BN2" s="120" t="s">
        <v>24</v>
      </c>
      <c r="BO2" s="120"/>
      <c r="BP2" s="120"/>
    </row>
    <row r="3" s="87" customFormat="1" ht="41.25" customHeight="1" spans="1:68">
      <c r="A3" s="94" t="s">
        <v>27</v>
      </c>
      <c r="B3" s="94"/>
      <c r="C3" s="94"/>
      <c r="D3" s="95" t="s">
        <v>98</v>
      </c>
      <c r="E3" s="95" t="s">
        <v>99</v>
      </c>
      <c r="F3" s="95" t="s">
        <v>100</v>
      </c>
      <c r="G3" s="96" t="s">
        <v>172</v>
      </c>
      <c r="H3" s="96" t="s">
        <v>173</v>
      </c>
      <c r="I3" s="111" t="s">
        <v>174</v>
      </c>
      <c r="J3" s="112"/>
      <c r="K3" s="112"/>
      <c r="L3" s="112"/>
      <c r="M3" s="111" t="s">
        <v>175</v>
      </c>
      <c r="N3" s="112"/>
      <c r="O3" s="112"/>
      <c r="P3" s="113"/>
      <c r="Q3" s="106" t="s">
        <v>86</v>
      </c>
      <c r="R3" s="106" t="s">
        <v>176</v>
      </c>
      <c r="S3" s="115" t="s">
        <v>177</v>
      </c>
      <c r="T3" s="94" t="s">
        <v>178</v>
      </c>
      <c r="U3" s="94"/>
      <c r="V3" s="94"/>
      <c r="W3" s="94"/>
      <c r="X3" s="94"/>
      <c r="Y3" s="94"/>
      <c r="Z3" s="94"/>
      <c r="AA3" s="94"/>
      <c r="AB3" s="116" t="s">
        <v>178</v>
      </c>
      <c r="AC3" s="117"/>
      <c r="AD3" s="117"/>
      <c r="AE3" s="117"/>
      <c r="AF3" s="118"/>
      <c r="AG3" s="94" t="s">
        <v>179</v>
      </c>
      <c r="AH3" s="94" t="s">
        <v>180</v>
      </c>
      <c r="AI3" s="119" t="s">
        <v>181</v>
      </c>
      <c r="AJ3" s="117"/>
      <c r="AK3" s="118"/>
      <c r="AL3" s="94" t="s">
        <v>182</v>
      </c>
      <c r="AM3" s="94"/>
      <c r="AN3" s="94" t="s">
        <v>183</v>
      </c>
      <c r="AO3" s="94" t="s">
        <v>184</v>
      </c>
      <c r="AP3" s="94" t="s">
        <v>185</v>
      </c>
      <c r="AQ3" s="94" t="s">
        <v>186</v>
      </c>
      <c r="AR3" s="96" t="s">
        <v>187</v>
      </c>
      <c r="AS3" s="94" t="s">
        <v>188</v>
      </c>
      <c r="AT3" s="94"/>
      <c r="AU3" s="94"/>
      <c r="AV3" s="94" t="s">
        <v>189</v>
      </c>
      <c r="AW3" s="123" t="s">
        <v>190</v>
      </c>
      <c r="AX3" s="124" t="s">
        <v>191</v>
      </c>
      <c r="AY3" s="124"/>
      <c r="AZ3" s="94" t="s">
        <v>192</v>
      </c>
      <c r="BA3" s="96" t="s">
        <v>193</v>
      </c>
      <c r="BB3" s="124" t="s">
        <v>194</v>
      </c>
      <c r="BC3" s="124" t="s">
        <v>195</v>
      </c>
      <c r="BD3" s="125" t="s">
        <v>196</v>
      </c>
      <c r="BE3" s="126"/>
      <c r="BF3" s="126"/>
      <c r="BG3" s="127"/>
      <c r="BH3" s="94" t="s">
        <v>197</v>
      </c>
      <c r="BI3" s="94"/>
      <c r="BJ3" s="94"/>
      <c r="BK3" s="127" t="s">
        <v>198</v>
      </c>
      <c r="BL3" s="124" t="s">
        <v>199</v>
      </c>
      <c r="BM3" s="124"/>
      <c r="BN3" s="129" t="s">
        <v>200</v>
      </c>
      <c r="BO3" s="130"/>
      <c r="BP3" s="96" t="s">
        <v>201</v>
      </c>
    </row>
    <row r="4" s="88" customFormat="1" ht="42" customHeight="1" spans="1:80">
      <c r="A4" s="97" t="s">
        <v>71</v>
      </c>
      <c r="B4" s="98" t="s">
        <v>72</v>
      </c>
      <c r="C4" s="98" t="s">
        <v>202</v>
      </c>
      <c r="D4" s="95"/>
      <c r="E4" s="95"/>
      <c r="F4" s="95"/>
      <c r="G4" s="96" t="s">
        <v>203</v>
      </c>
      <c r="H4" s="96" t="s">
        <v>204</v>
      </c>
      <c r="I4" s="106" t="s">
        <v>205</v>
      </c>
      <c r="J4" s="106" t="s">
        <v>206</v>
      </c>
      <c r="K4" s="106" t="s">
        <v>207</v>
      </c>
      <c r="L4" s="106" t="s">
        <v>208</v>
      </c>
      <c r="M4" s="106" t="s">
        <v>209</v>
      </c>
      <c r="N4" s="106" t="s">
        <v>210</v>
      </c>
      <c r="O4" s="106" t="s">
        <v>211</v>
      </c>
      <c r="P4" s="106" t="s">
        <v>212</v>
      </c>
      <c r="Q4" s="106" t="s">
        <v>86</v>
      </c>
      <c r="R4" s="106" t="s">
        <v>176</v>
      </c>
      <c r="S4" s="96" t="s">
        <v>213</v>
      </c>
      <c r="T4" s="106" t="s">
        <v>214</v>
      </c>
      <c r="U4" s="106" t="s">
        <v>215</v>
      </c>
      <c r="V4" s="106" t="s">
        <v>216</v>
      </c>
      <c r="W4" s="106" t="s">
        <v>217</v>
      </c>
      <c r="X4" s="106" t="s">
        <v>218</v>
      </c>
      <c r="Y4" s="106" t="s">
        <v>219</v>
      </c>
      <c r="Z4" s="106" t="s">
        <v>220</v>
      </c>
      <c r="AA4" s="106" t="s">
        <v>221</v>
      </c>
      <c r="AB4" s="106" t="s">
        <v>222</v>
      </c>
      <c r="AC4" s="106" t="s">
        <v>223</v>
      </c>
      <c r="AD4" s="106" t="s">
        <v>224</v>
      </c>
      <c r="AE4" s="106" t="s">
        <v>225</v>
      </c>
      <c r="AF4" s="106" t="s">
        <v>226</v>
      </c>
      <c r="AG4" s="106" t="s">
        <v>179</v>
      </c>
      <c r="AH4" s="106" t="s">
        <v>180</v>
      </c>
      <c r="AI4" s="106" t="s">
        <v>227</v>
      </c>
      <c r="AJ4" s="106" t="s">
        <v>228</v>
      </c>
      <c r="AK4" s="106" t="s">
        <v>229</v>
      </c>
      <c r="AL4" s="106" t="s">
        <v>230</v>
      </c>
      <c r="AM4" s="106" t="s">
        <v>182</v>
      </c>
      <c r="AN4" s="106" t="s">
        <v>183</v>
      </c>
      <c r="AO4" s="106" t="s">
        <v>184</v>
      </c>
      <c r="AP4" s="106" t="s">
        <v>185</v>
      </c>
      <c r="AQ4" s="94" t="s">
        <v>186</v>
      </c>
      <c r="AR4" s="96" t="s">
        <v>187</v>
      </c>
      <c r="AS4" s="106" t="s">
        <v>231</v>
      </c>
      <c r="AT4" s="106" t="s">
        <v>232</v>
      </c>
      <c r="AU4" s="106" t="s">
        <v>233</v>
      </c>
      <c r="AV4" s="106" t="s">
        <v>189</v>
      </c>
      <c r="AW4" s="123" t="s">
        <v>190</v>
      </c>
      <c r="AX4" s="124" t="s">
        <v>234</v>
      </c>
      <c r="AY4" s="124" t="s">
        <v>235</v>
      </c>
      <c r="AZ4" s="106" t="s">
        <v>192</v>
      </c>
      <c r="BA4" s="96" t="s">
        <v>236</v>
      </c>
      <c r="BB4" s="124" t="s">
        <v>194</v>
      </c>
      <c r="BC4" s="124" t="s">
        <v>195</v>
      </c>
      <c r="BD4" s="124" t="s">
        <v>237</v>
      </c>
      <c r="BE4" s="124" t="s">
        <v>238</v>
      </c>
      <c r="BF4" s="124" t="s">
        <v>239</v>
      </c>
      <c r="BG4" s="124" t="s">
        <v>240</v>
      </c>
      <c r="BH4" s="106" t="s">
        <v>241</v>
      </c>
      <c r="BI4" s="94" t="s">
        <v>242</v>
      </c>
      <c r="BJ4" s="94" t="s">
        <v>243</v>
      </c>
      <c r="BK4" s="127" t="s">
        <v>198</v>
      </c>
      <c r="BL4" s="127" t="s">
        <v>244</v>
      </c>
      <c r="BM4" s="124" t="s">
        <v>245</v>
      </c>
      <c r="BN4" s="96" t="s">
        <v>246</v>
      </c>
      <c r="BO4" s="96" t="s">
        <v>247</v>
      </c>
      <c r="BP4" s="96" t="s">
        <v>201</v>
      </c>
      <c r="BQ4" s="87"/>
      <c r="BR4" s="87"/>
      <c r="BS4" s="87"/>
      <c r="BT4" s="87"/>
      <c r="BU4" s="87"/>
      <c r="BV4" s="87"/>
      <c r="BW4" s="87"/>
      <c r="BX4" s="87"/>
      <c r="BY4" s="87"/>
      <c r="BZ4" s="87"/>
      <c r="CA4" s="87"/>
      <c r="CB4" s="87"/>
    </row>
    <row r="5" s="89" customFormat="1" ht="31.5" customHeight="1" spans="1:68">
      <c r="A5" s="99"/>
      <c r="B5" s="99"/>
      <c r="C5" s="100" t="s">
        <v>119</v>
      </c>
      <c r="D5" s="101">
        <f t="shared" ref="D5:D11" si="0">SUM(E5:F5)</f>
        <v>143950657</v>
      </c>
      <c r="E5" s="102">
        <f>SUM('一般公共预算财政拨款基本支出经济分类表（七）'!B4)</f>
        <v>7204557</v>
      </c>
      <c r="F5" s="102">
        <f t="shared" ref="F5:M5" si="1">SUM(F6:F64)</f>
        <v>136746100</v>
      </c>
      <c r="G5" s="103">
        <f t="shared" ref="G5:G24" si="2">SUM(H5+S5+AR5+BA5+BN5+BO5+BP5)</f>
        <v>7238557</v>
      </c>
      <c r="H5" s="103">
        <f t="shared" ref="H5:H11" si="3">SUM(I5:R5)</f>
        <v>6894384</v>
      </c>
      <c r="I5" s="103">
        <f t="shared" ref="I5:R5" si="4">SUM(I6:I64)</f>
        <v>2850608</v>
      </c>
      <c r="J5" s="103">
        <f t="shared" si="4"/>
        <v>493592</v>
      </c>
      <c r="K5" s="103">
        <f t="shared" si="4"/>
        <v>1507980</v>
      </c>
      <c r="L5" s="103">
        <f t="shared" si="4"/>
        <v>251683</v>
      </c>
      <c r="M5" s="103">
        <f t="shared" si="4"/>
        <v>751155</v>
      </c>
      <c r="N5" s="103">
        <f t="shared" si="4"/>
        <v>158000</v>
      </c>
      <c r="O5" s="103">
        <f t="shared" si="4"/>
        <v>305157</v>
      </c>
      <c r="P5" s="103">
        <f t="shared" si="4"/>
        <v>32728</v>
      </c>
      <c r="Q5" s="103">
        <f t="shared" si="4"/>
        <v>543481</v>
      </c>
      <c r="R5" s="103">
        <f t="shared" si="4"/>
        <v>0</v>
      </c>
      <c r="S5" s="103">
        <f t="shared" ref="S5" si="5">SUM(T5:AP5)</f>
        <v>310173</v>
      </c>
      <c r="T5" s="103">
        <f t="shared" ref="T5:AE5" si="6">SUM(T6:T64)</f>
        <v>41000</v>
      </c>
      <c r="U5" s="103">
        <f t="shared" si="6"/>
        <v>3000</v>
      </c>
      <c r="V5" s="103">
        <f t="shared" si="6"/>
        <v>2000</v>
      </c>
      <c r="W5" s="103">
        <f t="shared" si="6"/>
        <v>20000</v>
      </c>
      <c r="X5" s="103">
        <f t="shared" si="6"/>
        <v>0</v>
      </c>
      <c r="Y5" s="103">
        <f t="shared" si="6"/>
        <v>35000</v>
      </c>
      <c r="Z5" s="103">
        <f t="shared" si="6"/>
        <v>55272</v>
      </c>
      <c r="AA5" s="103">
        <f t="shared" si="6"/>
        <v>25000</v>
      </c>
      <c r="AB5" s="103">
        <f t="shared" si="6"/>
        <v>0</v>
      </c>
      <c r="AC5" s="103">
        <f t="shared" si="6"/>
        <v>0</v>
      </c>
      <c r="AD5" s="103">
        <f t="shared" si="6"/>
        <v>23946</v>
      </c>
      <c r="AE5" s="103">
        <f t="shared" si="6"/>
        <v>19955</v>
      </c>
      <c r="AF5" s="103">
        <f t="shared" ref="AF5:AQ5" si="7">SUM(AF6:AF64)</f>
        <v>45000</v>
      </c>
      <c r="AG5" s="103">
        <f t="shared" si="7"/>
        <v>0</v>
      </c>
      <c r="AH5" s="103">
        <f t="shared" si="7"/>
        <v>0</v>
      </c>
      <c r="AI5" s="103">
        <f t="shared" si="7"/>
        <v>0</v>
      </c>
      <c r="AJ5" s="103">
        <f t="shared" si="7"/>
        <v>0</v>
      </c>
      <c r="AK5" s="103">
        <f t="shared" si="7"/>
        <v>0</v>
      </c>
      <c r="AL5" s="103">
        <f t="shared" si="7"/>
        <v>0</v>
      </c>
      <c r="AM5" s="103">
        <f t="shared" si="7"/>
        <v>25000</v>
      </c>
      <c r="AN5" s="103">
        <f t="shared" si="7"/>
        <v>0</v>
      </c>
      <c r="AO5" s="103">
        <f t="shared" si="7"/>
        <v>15000</v>
      </c>
      <c r="AP5" s="103">
        <f t="shared" si="7"/>
        <v>0</v>
      </c>
      <c r="AQ5" s="103">
        <f t="shared" si="7"/>
        <v>0</v>
      </c>
      <c r="AR5" s="103">
        <f t="shared" ref="AR5:AR11" si="8">SUM(AS5:AZ5)</f>
        <v>34000</v>
      </c>
      <c r="AS5" s="103">
        <f t="shared" ref="AS5:AZ5" si="9">SUM(AS6:AS64)</f>
        <v>34000</v>
      </c>
      <c r="AT5" s="103">
        <f t="shared" si="9"/>
        <v>0</v>
      </c>
      <c r="AU5" s="103">
        <f t="shared" si="9"/>
        <v>0</v>
      </c>
      <c r="AV5" s="103">
        <f t="shared" si="9"/>
        <v>0</v>
      </c>
      <c r="AW5" s="103">
        <f t="shared" si="9"/>
        <v>0</v>
      </c>
      <c r="AX5" s="103">
        <f t="shared" si="9"/>
        <v>0</v>
      </c>
      <c r="AY5" s="103">
        <f t="shared" si="9"/>
        <v>0</v>
      </c>
      <c r="AZ5" s="103">
        <f t="shared" si="9"/>
        <v>0</v>
      </c>
      <c r="BA5" s="103">
        <f t="shared" ref="BA5:BA11" si="10">SUM(BB5:BN5)</f>
        <v>0</v>
      </c>
      <c r="BB5" s="103">
        <f t="shared" ref="BB5:BP5" si="11">SUM(BB6:BB64)</f>
        <v>0</v>
      </c>
      <c r="BC5" s="103">
        <f t="shared" si="11"/>
        <v>0</v>
      </c>
      <c r="BD5" s="103">
        <f t="shared" si="11"/>
        <v>0</v>
      </c>
      <c r="BE5" s="103">
        <f t="shared" si="11"/>
        <v>0</v>
      </c>
      <c r="BF5" s="103">
        <f t="shared" si="11"/>
        <v>0</v>
      </c>
      <c r="BG5" s="103">
        <f t="shared" si="11"/>
        <v>0</v>
      </c>
      <c r="BH5" s="103">
        <f t="shared" si="11"/>
        <v>0</v>
      </c>
      <c r="BI5" s="103">
        <f t="shared" si="11"/>
        <v>0</v>
      </c>
      <c r="BJ5" s="103">
        <f t="shared" si="11"/>
        <v>0</v>
      </c>
      <c r="BK5" s="103">
        <f t="shared" si="11"/>
        <v>0</v>
      </c>
      <c r="BL5" s="103">
        <f t="shared" si="11"/>
        <v>0</v>
      </c>
      <c r="BM5" s="103">
        <f t="shared" si="11"/>
        <v>0</v>
      </c>
      <c r="BN5" s="103">
        <f t="shared" si="11"/>
        <v>0</v>
      </c>
      <c r="BO5" s="103">
        <f t="shared" si="11"/>
        <v>0</v>
      </c>
      <c r="BP5" s="103">
        <f t="shared" si="11"/>
        <v>0</v>
      </c>
    </row>
    <row r="6" s="89" customFormat="1" ht="31.5" customHeight="1" spans="1:68">
      <c r="A6" s="104" t="s">
        <v>75</v>
      </c>
      <c r="B6" s="104" t="s">
        <v>76</v>
      </c>
      <c r="C6" s="105" t="s">
        <v>99</v>
      </c>
      <c r="D6" s="102">
        <f t="shared" si="0"/>
        <v>5414036</v>
      </c>
      <c r="E6" s="102">
        <f>SUM(G6)</f>
        <v>5414036</v>
      </c>
      <c r="F6" s="102"/>
      <c r="G6" s="103">
        <f t="shared" si="2"/>
        <v>5414036</v>
      </c>
      <c r="H6" s="103">
        <f t="shared" si="3"/>
        <v>5103863</v>
      </c>
      <c r="I6" s="103">
        <f>SUM('一般公共预算财政拨款基本支出经济分类表（七）'!B6)</f>
        <v>2850608</v>
      </c>
      <c r="J6" s="103">
        <f>SUM('一般公共预算财政拨款基本支出经济分类表（七）'!B7)</f>
        <v>493592</v>
      </c>
      <c r="K6" s="103">
        <f>SUM('一般公共预算财政拨款基本支出经济分类表（七）'!B8)</f>
        <v>1507980</v>
      </c>
      <c r="L6" s="103">
        <f>SUM('一般公共预算财政拨款基本支出经济分类表（七）'!B9)</f>
        <v>251683</v>
      </c>
      <c r="M6" s="103"/>
      <c r="N6" s="103"/>
      <c r="O6" s="103"/>
      <c r="P6" s="103"/>
      <c r="Q6" s="103"/>
      <c r="R6" s="103">
        <f>SUM('一般公共预算财政拨款基本支出经济分类表（七）'!B15,'一般公共预算财政拨款基本支出经济分类表（七）'!D22)</f>
        <v>0</v>
      </c>
      <c r="S6" s="103">
        <f>SUM(T6:AQ6)</f>
        <v>310173</v>
      </c>
      <c r="T6" s="103">
        <f>SUM('一般公共预算财政拨款基本支出经济分类表（七）'!D7)</f>
        <v>41000</v>
      </c>
      <c r="U6" s="103">
        <f>SUM('一般公共预算财政拨款基本支出经济分类表（七）'!D8)</f>
        <v>3000</v>
      </c>
      <c r="V6" s="103">
        <f>SUM('一般公共预算财政拨款基本支出经济分类表（七）'!D9)</f>
        <v>2000</v>
      </c>
      <c r="W6" s="103">
        <f>SUM('一般公共预算财政拨款基本支出经济分类表（七）'!D27)</f>
        <v>20000</v>
      </c>
      <c r="X6" s="103">
        <f>SUM('一般公共预算财政拨款基本支出经济分类表（七）'!D28)</f>
        <v>0</v>
      </c>
      <c r="Y6" s="103">
        <f>SUM('一般公共预算财政拨款基本支出经济分类表（七）'!D29)</f>
        <v>35000</v>
      </c>
      <c r="Z6" s="103">
        <f>SUM('一般公共预算财政拨款基本支出经济分类表（七）'!D30)</f>
        <v>55272</v>
      </c>
      <c r="AA6" s="103">
        <f>SUM('一般公共预算财政拨款基本支出经济分类表（七）'!D10)</f>
        <v>25000</v>
      </c>
      <c r="AB6" s="103">
        <f>SUM('一般公共预算财政拨款基本支出经济分类表（七）'!D12)</f>
        <v>0</v>
      </c>
      <c r="AC6" s="103">
        <f>SUM('一般公共预算财政拨款基本支出经济分类表（七）'!C20)</f>
        <v>0</v>
      </c>
      <c r="AD6" s="103">
        <f>SUM('一般公共预算财政拨款基本支出经济分类表（七）'!D24)</f>
        <v>23946</v>
      </c>
      <c r="AE6" s="103">
        <f>SUM('一般公共预算财政拨款基本支出经济分类表（七）'!D25)</f>
        <v>19955</v>
      </c>
      <c r="AF6" s="103">
        <f>SUM('一般公共预算财政拨款基本支出经济分类表（七）'!D21)</f>
        <v>45000</v>
      </c>
      <c r="AG6" s="103">
        <f>SUM('一般公共预算财政拨款基本支出经济分类表（七）'!D13)</f>
        <v>0</v>
      </c>
      <c r="AH6" s="103">
        <f>SUM('一般公共预算财政拨款基本支出经济分类表（七）'!D14)</f>
        <v>0</v>
      </c>
      <c r="AI6" s="103">
        <f>SUM('一般公共预算财政拨款基本支出经济分类表（七）'!D16)</f>
        <v>0</v>
      </c>
      <c r="AJ6" s="103"/>
      <c r="AK6" s="103">
        <f>SUM('一般公共预算财政拨款基本支出经济分类表（七）'!D17)</f>
        <v>0</v>
      </c>
      <c r="AL6" s="103">
        <f>SUM('一般公共预算财政拨款基本支出经济分类表（七）'!D18)</f>
        <v>0</v>
      </c>
      <c r="AM6" s="103">
        <f>SUM('一般公共预算财政拨款基本支出经济分类表（七）'!D19)</f>
        <v>25000</v>
      </c>
      <c r="AN6" s="103">
        <f>SUM('一般公共预算财政拨款基本支出经济分类表（七）'!D15)</f>
        <v>0</v>
      </c>
      <c r="AO6" s="103">
        <f>SUM('一般公共预算财政拨款基本支出经济分类表（七）'!D31)</f>
        <v>15000</v>
      </c>
      <c r="AP6" s="103">
        <f>SUM('一般公共预算财政拨款基本支出经济分类表（七）'!D11)</f>
        <v>0</v>
      </c>
      <c r="AQ6" s="103">
        <f>SUM('一般公共预算财政拨款基本支出经济分类表（七）'!D22)</f>
        <v>0</v>
      </c>
      <c r="AR6" s="103">
        <f t="shared" si="8"/>
        <v>0</v>
      </c>
      <c r="AS6" s="103"/>
      <c r="AT6" s="103"/>
      <c r="AU6" s="103"/>
      <c r="AV6" s="103"/>
      <c r="AW6" s="103"/>
      <c r="AX6" s="103"/>
      <c r="AY6" s="103"/>
      <c r="AZ6" s="103">
        <f>SUM('一般公共预算财政拨款基本支出经济分类表（七）'!B21)</f>
        <v>0</v>
      </c>
      <c r="BA6" s="103">
        <f t="shared" si="10"/>
        <v>0</v>
      </c>
      <c r="BB6" s="103"/>
      <c r="BC6" s="103"/>
      <c r="BD6" s="103"/>
      <c r="BE6" s="103"/>
      <c r="BF6" s="103"/>
      <c r="BG6" s="103"/>
      <c r="BH6" s="103">
        <f>SUM('一般公共预算财政拨款基本支出经济分类表（七）'!B23)</f>
        <v>0</v>
      </c>
      <c r="BI6" s="103">
        <f>SUM('一般公共预算财政拨款基本支出经济分类表（七）'!B24)</f>
        <v>0</v>
      </c>
      <c r="BJ6" s="103">
        <f>SUM('一般公共预算财政拨款基本支出经济分类表（七）'!B25)</f>
        <v>0</v>
      </c>
      <c r="BK6" s="103"/>
      <c r="BL6" s="103"/>
      <c r="BM6" s="103"/>
      <c r="BN6" s="103"/>
      <c r="BO6" s="103"/>
      <c r="BP6" s="103"/>
    </row>
    <row r="7" s="89" customFormat="1" ht="31.5" customHeight="1" spans="1:68">
      <c r="A7" s="104" t="s">
        <v>77</v>
      </c>
      <c r="B7" s="104" t="s">
        <v>78</v>
      </c>
      <c r="C7" s="106" t="s">
        <v>248</v>
      </c>
      <c r="D7" s="102">
        <f t="shared" si="0"/>
        <v>751155</v>
      </c>
      <c r="E7" s="102">
        <f t="shared" ref="E7:E12" si="12">SUM(G7)</f>
        <v>751155</v>
      </c>
      <c r="F7" s="102"/>
      <c r="G7" s="103">
        <f t="shared" si="2"/>
        <v>751155</v>
      </c>
      <c r="H7" s="103">
        <f t="shared" si="3"/>
        <v>751155</v>
      </c>
      <c r="I7" s="103"/>
      <c r="J7" s="103"/>
      <c r="K7" s="103"/>
      <c r="L7" s="103"/>
      <c r="M7" s="103">
        <f>SUM('一般公共预算财政拨款基本支出经济分类表（七）'!B10)</f>
        <v>751155</v>
      </c>
      <c r="N7" s="103"/>
      <c r="O7" s="103"/>
      <c r="P7" s="103"/>
      <c r="Q7" s="103"/>
      <c r="R7" s="103"/>
      <c r="S7" s="103">
        <f t="shared" ref="S7:S24" si="13">SUM(T7:AQ7)</f>
        <v>0</v>
      </c>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f t="shared" si="8"/>
        <v>0</v>
      </c>
      <c r="AS7" s="103"/>
      <c r="AT7" s="103"/>
      <c r="AU7" s="103"/>
      <c r="AV7" s="103"/>
      <c r="AW7" s="103"/>
      <c r="AX7" s="103"/>
      <c r="AY7" s="103"/>
      <c r="AZ7" s="103"/>
      <c r="BA7" s="103">
        <f t="shared" si="10"/>
        <v>0</v>
      </c>
      <c r="BB7" s="103"/>
      <c r="BC7" s="103"/>
      <c r="BD7" s="103"/>
      <c r="BE7" s="103"/>
      <c r="BF7" s="103"/>
      <c r="BG7" s="103"/>
      <c r="BH7" s="103"/>
      <c r="BI7" s="103"/>
      <c r="BJ7" s="103"/>
      <c r="BK7" s="103"/>
      <c r="BL7" s="103"/>
      <c r="BM7" s="103"/>
      <c r="BN7" s="103"/>
      <c r="BO7" s="103"/>
      <c r="BP7" s="103"/>
    </row>
    <row r="8" s="89" customFormat="1" ht="31.5" customHeight="1" spans="1:68">
      <c r="A8" s="105" t="s">
        <v>249</v>
      </c>
      <c r="B8" s="105" t="s">
        <v>80</v>
      </c>
      <c r="C8" s="105" t="s">
        <v>210</v>
      </c>
      <c r="D8" s="102">
        <f t="shared" si="0"/>
        <v>158000</v>
      </c>
      <c r="E8" s="102">
        <f t="shared" si="12"/>
        <v>158000</v>
      </c>
      <c r="F8" s="102"/>
      <c r="G8" s="103">
        <f t="shared" si="2"/>
        <v>158000</v>
      </c>
      <c r="H8" s="103">
        <f t="shared" si="3"/>
        <v>158000</v>
      </c>
      <c r="I8" s="103"/>
      <c r="J8" s="103"/>
      <c r="K8" s="103"/>
      <c r="L8" s="103"/>
      <c r="M8" s="103"/>
      <c r="N8" s="103">
        <f>SUM('一般公共预算财政拨款基本支出经济分类表（七）'!B12)</f>
        <v>158000</v>
      </c>
      <c r="O8" s="103"/>
      <c r="P8" s="103"/>
      <c r="Q8" s="103"/>
      <c r="R8" s="103"/>
      <c r="S8" s="103">
        <f t="shared" si="13"/>
        <v>0</v>
      </c>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f t="shared" si="8"/>
        <v>0</v>
      </c>
      <c r="AS8" s="103"/>
      <c r="AT8" s="103"/>
      <c r="AU8" s="103"/>
      <c r="AV8" s="103"/>
      <c r="AW8" s="103"/>
      <c r="AX8" s="103"/>
      <c r="AY8" s="103"/>
      <c r="AZ8" s="103"/>
      <c r="BA8" s="103">
        <f t="shared" si="10"/>
        <v>0</v>
      </c>
      <c r="BB8" s="103"/>
      <c r="BC8" s="103"/>
      <c r="BD8" s="103"/>
      <c r="BE8" s="103"/>
      <c r="BF8" s="103"/>
      <c r="BG8" s="103"/>
      <c r="BH8" s="103"/>
      <c r="BI8" s="103"/>
      <c r="BJ8" s="103"/>
      <c r="BK8" s="103"/>
      <c r="BL8" s="103"/>
      <c r="BM8" s="103"/>
      <c r="BN8" s="103"/>
      <c r="BO8" s="103"/>
      <c r="BP8" s="103"/>
    </row>
    <row r="9" s="89" customFormat="1" ht="31.5" customHeight="1" spans="1:68">
      <c r="A9" s="104" t="s">
        <v>81</v>
      </c>
      <c r="B9" s="104" t="s">
        <v>82</v>
      </c>
      <c r="C9" s="105" t="s">
        <v>250</v>
      </c>
      <c r="D9" s="102">
        <f t="shared" si="0"/>
        <v>32728</v>
      </c>
      <c r="E9" s="102">
        <f t="shared" si="12"/>
        <v>32728</v>
      </c>
      <c r="F9" s="102"/>
      <c r="G9" s="103">
        <f t="shared" si="2"/>
        <v>32728</v>
      </c>
      <c r="H9" s="103">
        <f t="shared" si="3"/>
        <v>32728</v>
      </c>
      <c r="I9" s="103"/>
      <c r="J9" s="103"/>
      <c r="K9" s="103"/>
      <c r="L9" s="103"/>
      <c r="M9" s="103"/>
      <c r="N9" s="103"/>
      <c r="O9" s="103"/>
      <c r="P9" s="103">
        <f>SUM('一般公共预算财政拨款基本支出经济分类表（七）'!B13)</f>
        <v>32728</v>
      </c>
      <c r="Q9" s="103"/>
      <c r="R9" s="103"/>
      <c r="S9" s="103">
        <f t="shared" si="13"/>
        <v>0</v>
      </c>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f t="shared" si="8"/>
        <v>0</v>
      </c>
      <c r="AS9" s="103"/>
      <c r="AT9" s="103"/>
      <c r="AU9" s="103"/>
      <c r="AV9" s="103"/>
      <c r="AW9" s="103"/>
      <c r="AX9" s="103"/>
      <c r="AY9" s="103"/>
      <c r="AZ9" s="103"/>
      <c r="BA9" s="103">
        <f t="shared" si="10"/>
        <v>0</v>
      </c>
      <c r="BB9" s="103"/>
      <c r="BC9" s="103"/>
      <c r="BD9" s="103"/>
      <c r="BE9" s="103"/>
      <c r="BF9" s="103"/>
      <c r="BG9" s="103"/>
      <c r="BH9" s="103"/>
      <c r="BI9" s="103"/>
      <c r="BJ9" s="103"/>
      <c r="BK9" s="103"/>
      <c r="BL9" s="103"/>
      <c r="BM9" s="103"/>
      <c r="BN9" s="103"/>
      <c r="BO9" s="103"/>
      <c r="BP9" s="103"/>
    </row>
    <row r="10" s="89" customFormat="1" ht="31.5" customHeight="1" spans="1:68">
      <c r="A10" s="107" t="s">
        <v>83</v>
      </c>
      <c r="B10" s="107" t="s">
        <v>84</v>
      </c>
      <c r="C10" s="96" t="s">
        <v>211</v>
      </c>
      <c r="D10" s="102">
        <f t="shared" si="0"/>
        <v>305157</v>
      </c>
      <c r="E10" s="102">
        <f t="shared" si="12"/>
        <v>305157</v>
      </c>
      <c r="F10" s="102"/>
      <c r="G10" s="103">
        <f t="shared" si="2"/>
        <v>305157</v>
      </c>
      <c r="H10" s="103">
        <f t="shared" si="3"/>
        <v>305157</v>
      </c>
      <c r="I10" s="103"/>
      <c r="J10" s="103"/>
      <c r="K10" s="103"/>
      <c r="L10" s="103"/>
      <c r="M10" s="103"/>
      <c r="N10" s="103"/>
      <c r="O10" s="103">
        <f>SUM('一般公共预算财政拨款基本支出经济分类表（七）'!B11)</f>
        <v>305157</v>
      </c>
      <c r="P10" s="103"/>
      <c r="Q10" s="103"/>
      <c r="R10" s="103"/>
      <c r="S10" s="103">
        <f t="shared" si="13"/>
        <v>0</v>
      </c>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f t="shared" si="8"/>
        <v>0</v>
      </c>
      <c r="AS10" s="103"/>
      <c r="AT10" s="103"/>
      <c r="AU10" s="103"/>
      <c r="AV10" s="103"/>
      <c r="AW10" s="103"/>
      <c r="AX10" s="103"/>
      <c r="AY10" s="103"/>
      <c r="AZ10" s="103"/>
      <c r="BA10" s="103">
        <f t="shared" si="10"/>
        <v>0</v>
      </c>
      <c r="BB10" s="103"/>
      <c r="BC10" s="103"/>
      <c r="BD10" s="103"/>
      <c r="BE10" s="103"/>
      <c r="BF10" s="103"/>
      <c r="BG10" s="103"/>
      <c r="BH10" s="103"/>
      <c r="BI10" s="103"/>
      <c r="BJ10" s="103"/>
      <c r="BK10" s="103"/>
      <c r="BL10" s="103"/>
      <c r="BM10" s="103"/>
      <c r="BN10" s="103"/>
      <c r="BO10" s="103"/>
      <c r="BP10" s="103"/>
    </row>
    <row r="11" s="89" customFormat="1" ht="31.5" customHeight="1" spans="1:68">
      <c r="A11" s="104" t="s">
        <v>85</v>
      </c>
      <c r="B11" s="104" t="s">
        <v>86</v>
      </c>
      <c r="C11" s="104" t="s">
        <v>86</v>
      </c>
      <c r="D11" s="102">
        <f t="shared" si="0"/>
        <v>543481</v>
      </c>
      <c r="E11" s="102">
        <f t="shared" si="12"/>
        <v>543481</v>
      </c>
      <c r="F11" s="102"/>
      <c r="G11" s="103">
        <f t="shared" si="2"/>
        <v>543481</v>
      </c>
      <c r="H11" s="103">
        <f t="shared" si="3"/>
        <v>543481</v>
      </c>
      <c r="I11" s="103"/>
      <c r="J11" s="103"/>
      <c r="K11" s="103"/>
      <c r="L11" s="103"/>
      <c r="M11" s="103"/>
      <c r="N11" s="103"/>
      <c r="O11" s="103"/>
      <c r="P11" s="103"/>
      <c r="Q11" s="103">
        <f>SUM('一般公共预算财政拨款基本支出经济分类表（七）'!B14)</f>
        <v>543481</v>
      </c>
      <c r="R11" s="103"/>
      <c r="S11" s="103">
        <f t="shared" si="13"/>
        <v>0</v>
      </c>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f t="shared" si="8"/>
        <v>0</v>
      </c>
      <c r="AS11" s="103"/>
      <c r="AT11" s="103"/>
      <c r="AU11" s="103"/>
      <c r="AV11" s="103"/>
      <c r="AW11" s="103"/>
      <c r="AX11" s="103"/>
      <c r="AY11" s="103"/>
      <c r="AZ11" s="103"/>
      <c r="BA11" s="103">
        <f t="shared" si="10"/>
        <v>0</v>
      </c>
      <c r="BB11" s="103"/>
      <c r="BC11" s="103"/>
      <c r="BD11" s="103"/>
      <c r="BE11" s="103"/>
      <c r="BF11" s="103"/>
      <c r="BG11" s="103"/>
      <c r="BH11" s="103"/>
      <c r="BI11" s="103"/>
      <c r="BJ11" s="103"/>
      <c r="BK11" s="103"/>
      <c r="BL11" s="103"/>
      <c r="BM11" s="103"/>
      <c r="BN11" s="103"/>
      <c r="BO11" s="103"/>
      <c r="BP11" s="103"/>
    </row>
    <row r="12" s="89" customFormat="1" ht="31.5" customHeight="1" spans="1:68">
      <c r="A12" s="108">
        <v>2080899</v>
      </c>
      <c r="B12" s="108" t="s">
        <v>87</v>
      </c>
      <c r="C12" s="108" t="s">
        <v>251</v>
      </c>
      <c r="D12" s="102">
        <f t="shared" ref="D12:D64" si="14">SUM(E12:F12)</f>
        <v>34000</v>
      </c>
      <c r="E12" s="102"/>
      <c r="F12" s="102">
        <f>SUM(G12)</f>
        <v>34000</v>
      </c>
      <c r="G12" s="103">
        <f t="shared" ref="G12:G16" si="15">SUM(H12+S12+AR12+BA12+BN12+BO12+BP12)</f>
        <v>34000</v>
      </c>
      <c r="H12" s="103">
        <f t="shared" ref="H12:H16" si="16">SUM(I12:R12)</f>
        <v>0</v>
      </c>
      <c r="I12" s="103"/>
      <c r="J12" s="103"/>
      <c r="K12" s="103"/>
      <c r="L12" s="103"/>
      <c r="M12" s="103"/>
      <c r="N12" s="103"/>
      <c r="O12" s="103"/>
      <c r="P12" s="103"/>
      <c r="Q12" s="103"/>
      <c r="R12" s="103"/>
      <c r="S12" s="103">
        <f t="shared" ref="S12:S16" si="17">SUM(T12:AQ12)</f>
        <v>0</v>
      </c>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f t="shared" ref="AR12:AR16" si="18">SUM(AS12:AZ12)</f>
        <v>34000</v>
      </c>
      <c r="AS12" s="103">
        <v>34000</v>
      </c>
      <c r="AT12" s="103"/>
      <c r="AU12" s="103"/>
      <c r="AV12" s="103"/>
      <c r="AW12" s="103"/>
      <c r="AX12" s="103"/>
      <c r="AY12" s="103"/>
      <c r="AZ12" s="103"/>
      <c r="BA12" s="103">
        <f t="shared" ref="BA12:BA16" si="19">SUM(BB12:BN12)</f>
        <v>0</v>
      </c>
      <c r="BB12" s="103"/>
      <c r="BC12" s="103"/>
      <c r="BD12" s="103"/>
      <c r="BE12" s="103"/>
      <c r="BF12" s="103"/>
      <c r="BG12" s="103"/>
      <c r="BH12" s="103"/>
      <c r="BI12" s="103"/>
      <c r="BJ12" s="103"/>
      <c r="BK12" s="103"/>
      <c r="BL12" s="103"/>
      <c r="BM12" s="103"/>
      <c r="BN12" s="103"/>
      <c r="BO12" s="103"/>
      <c r="BP12" s="103"/>
    </row>
    <row r="13" s="89" customFormat="1" ht="31.5" customHeight="1" spans="1:68">
      <c r="A13" s="108" t="s">
        <v>88</v>
      </c>
      <c r="B13" s="108" t="s">
        <v>89</v>
      </c>
      <c r="C13" s="108" t="s">
        <v>252</v>
      </c>
      <c r="D13" s="102">
        <f t="shared" si="14"/>
        <v>500000</v>
      </c>
      <c r="E13" s="109"/>
      <c r="F13" s="102">
        <v>500000</v>
      </c>
      <c r="G13" s="103">
        <f t="shared" si="15"/>
        <v>0</v>
      </c>
      <c r="H13" s="103">
        <f t="shared" si="16"/>
        <v>0</v>
      </c>
      <c r="I13" s="103"/>
      <c r="J13" s="103"/>
      <c r="K13" s="103"/>
      <c r="L13" s="103"/>
      <c r="M13" s="103"/>
      <c r="N13" s="103"/>
      <c r="O13" s="103"/>
      <c r="P13" s="103"/>
      <c r="Q13" s="103"/>
      <c r="R13" s="103"/>
      <c r="S13" s="103">
        <f t="shared" si="17"/>
        <v>0</v>
      </c>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f t="shared" si="18"/>
        <v>0</v>
      </c>
      <c r="AS13" s="103"/>
      <c r="AT13" s="103"/>
      <c r="AU13" s="103"/>
      <c r="AV13" s="103"/>
      <c r="AW13" s="103"/>
      <c r="AX13" s="103"/>
      <c r="AY13" s="103"/>
      <c r="AZ13" s="103"/>
      <c r="BA13" s="103">
        <f t="shared" si="19"/>
        <v>0</v>
      </c>
      <c r="BB13" s="103"/>
      <c r="BC13" s="103"/>
      <c r="BD13" s="103"/>
      <c r="BE13" s="103"/>
      <c r="BF13" s="103"/>
      <c r="BG13" s="103"/>
      <c r="BH13" s="103"/>
      <c r="BI13" s="103"/>
      <c r="BJ13" s="103"/>
      <c r="BK13" s="103"/>
      <c r="BL13" s="103"/>
      <c r="BM13" s="103"/>
      <c r="BN13" s="103"/>
      <c r="BO13" s="103"/>
      <c r="BP13" s="103"/>
    </row>
    <row r="14" s="89" customFormat="1" ht="31.5" customHeight="1" spans="1:68">
      <c r="A14" s="108" t="s">
        <v>88</v>
      </c>
      <c r="B14" s="108" t="s">
        <v>89</v>
      </c>
      <c r="C14" s="108" t="s">
        <v>253</v>
      </c>
      <c r="D14" s="102">
        <f t="shared" si="14"/>
        <v>230000</v>
      </c>
      <c r="E14" s="109"/>
      <c r="F14" s="102">
        <v>230000</v>
      </c>
      <c r="G14" s="103">
        <f t="shared" si="15"/>
        <v>0</v>
      </c>
      <c r="H14" s="103">
        <f t="shared" si="16"/>
        <v>0</v>
      </c>
      <c r="I14" s="103"/>
      <c r="J14" s="103"/>
      <c r="K14" s="103"/>
      <c r="L14" s="103"/>
      <c r="M14" s="103"/>
      <c r="N14" s="103"/>
      <c r="O14" s="103"/>
      <c r="P14" s="103"/>
      <c r="Q14" s="103"/>
      <c r="R14" s="103"/>
      <c r="S14" s="103">
        <f t="shared" si="17"/>
        <v>0</v>
      </c>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f t="shared" si="18"/>
        <v>0</v>
      </c>
      <c r="AS14" s="103"/>
      <c r="AT14" s="103"/>
      <c r="AU14" s="103"/>
      <c r="AV14" s="103"/>
      <c r="AW14" s="103"/>
      <c r="AX14" s="103"/>
      <c r="AY14" s="103"/>
      <c r="AZ14" s="103"/>
      <c r="BA14" s="103">
        <f t="shared" si="19"/>
        <v>0</v>
      </c>
      <c r="BB14" s="103"/>
      <c r="BC14" s="103"/>
      <c r="BD14" s="103"/>
      <c r="BE14" s="103"/>
      <c r="BF14" s="103"/>
      <c r="BG14" s="103"/>
      <c r="BH14" s="103"/>
      <c r="BI14" s="103"/>
      <c r="BJ14" s="103"/>
      <c r="BK14" s="103"/>
      <c r="BL14" s="103"/>
      <c r="BM14" s="103"/>
      <c r="BN14" s="103"/>
      <c r="BO14" s="103"/>
      <c r="BP14" s="103"/>
    </row>
    <row r="15" s="89" customFormat="1" ht="31.5" customHeight="1" spans="1:68">
      <c r="A15" s="108" t="s">
        <v>88</v>
      </c>
      <c r="B15" s="108" t="s">
        <v>89</v>
      </c>
      <c r="C15" s="108" t="s">
        <v>254</v>
      </c>
      <c r="D15" s="102">
        <f t="shared" si="14"/>
        <v>2350000</v>
      </c>
      <c r="E15" s="109"/>
      <c r="F15" s="102">
        <v>2350000</v>
      </c>
      <c r="G15" s="103">
        <f t="shared" si="15"/>
        <v>0</v>
      </c>
      <c r="H15" s="103">
        <f t="shared" si="16"/>
        <v>0</v>
      </c>
      <c r="I15" s="103"/>
      <c r="J15" s="103"/>
      <c r="K15" s="103"/>
      <c r="L15" s="103"/>
      <c r="M15" s="103"/>
      <c r="N15" s="103"/>
      <c r="O15" s="103"/>
      <c r="P15" s="103"/>
      <c r="Q15" s="103"/>
      <c r="R15" s="103"/>
      <c r="S15" s="103">
        <f t="shared" si="17"/>
        <v>0</v>
      </c>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f t="shared" si="18"/>
        <v>0</v>
      </c>
      <c r="AS15" s="103"/>
      <c r="AT15" s="103"/>
      <c r="AU15" s="103"/>
      <c r="AV15" s="103"/>
      <c r="AW15" s="103"/>
      <c r="AX15" s="103"/>
      <c r="AY15" s="103"/>
      <c r="AZ15" s="103"/>
      <c r="BA15" s="103">
        <f t="shared" si="19"/>
        <v>0</v>
      </c>
      <c r="BB15" s="103"/>
      <c r="BC15" s="103"/>
      <c r="BD15" s="103"/>
      <c r="BE15" s="103"/>
      <c r="BF15" s="103"/>
      <c r="BG15" s="103"/>
      <c r="BH15" s="103"/>
      <c r="BI15" s="103"/>
      <c r="BJ15" s="103"/>
      <c r="BK15" s="103"/>
      <c r="BL15" s="103"/>
      <c r="BM15" s="103"/>
      <c r="BN15" s="103"/>
      <c r="BO15" s="103"/>
      <c r="BP15" s="103"/>
    </row>
    <row r="16" s="89" customFormat="1" ht="31.5" customHeight="1" spans="1:68">
      <c r="A16" s="108" t="s">
        <v>88</v>
      </c>
      <c r="B16" s="108" t="s">
        <v>89</v>
      </c>
      <c r="C16" s="108" t="s">
        <v>255</v>
      </c>
      <c r="D16" s="102">
        <f t="shared" si="14"/>
        <v>100000</v>
      </c>
      <c r="E16" s="109"/>
      <c r="F16" s="102">
        <v>100000</v>
      </c>
      <c r="G16" s="103">
        <f t="shared" si="15"/>
        <v>0</v>
      </c>
      <c r="H16" s="103">
        <f t="shared" si="16"/>
        <v>0</v>
      </c>
      <c r="I16" s="103"/>
      <c r="J16" s="103"/>
      <c r="K16" s="103"/>
      <c r="L16" s="103"/>
      <c r="M16" s="103"/>
      <c r="N16" s="103"/>
      <c r="O16" s="103"/>
      <c r="P16" s="103"/>
      <c r="Q16" s="103"/>
      <c r="R16" s="103"/>
      <c r="S16" s="103">
        <f t="shared" si="17"/>
        <v>0</v>
      </c>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f t="shared" si="18"/>
        <v>0</v>
      </c>
      <c r="AS16" s="103"/>
      <c r="AT16" s="103"/>
      <c r="AU16" s="103"/>
      <c r="AV16" s="103"/>
      <c r="AW16" s="103"/>
      <c r="AX16" s="103"/>
      <c r="AY16" s="103"/>
      <c r="AZ16" s="103"/>
      <c r="BA16" s="103">
        <f t="shared" si="19"/>
        <v>0</v>
      </c>
      <c r="BB16" s="103"/>
      <c r="BC16" s="103"/>
      <c r="BD16" s="103"/>
      <c r="BE16" s="103"/>
      <c r="BF16" s="103"/>
      <c r="BG16" s="103"/>
      <c r="BH16" s="103"/>
      <c r="BI16" s="103"/>
      <c r="BJ16" s="103"/>
      <c r="BK16" s="103"/>
      <c r="BL16" s="103"/>
      <c r="BM16" s="103"/>
      <c r="BN16" s="103"/>
      <c r="BO16" s="103"/>
      <c r="BP16" s="103"/>
    </row>
    <row r="17" s="89" customFormat="1" ht="31.5" customHeight="1" spans="1:68">
      <c r="A17" s="108" t="s">
        <v>88</v>
      </c>
      <c r="B17" s="108" t="s">
        <v>89</v>
      </c>
      <c r="C17" s="108" t="s">
        <v>256</v>
      </c>
      <c r="D17" s="102">
        <f t="shared" si="14"/>
        <v>21300</v>
      </c>
      <c r="E17" s="109"/>
      <c r="F17" s="102">
        <v>21300</v>
      </c>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row>
    <row r="18" s="89" customFormat="1" ht="31.5" customHeight="1" spans="1:68">
      <c r="A18" s="108" t="s">
        <v>88</v>
      </c>
      <c r="B18" s="108" t="s">
        <v>89</v>
      </c>
      <c r="C18" s="108" t="s">
        <v>257</v>
      </c>
      <c r="D18" s="102">
        <f t="shared" si="14"/>
        <v>148300</v>
      </c>
      <c r="E18" s="109"/>
      <c r="F18" s="102">
        <v>148300</v>
      </c>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row>
    <row r="19" s="89" customFormat="1" ht="31.5" customHeight="1" spans="1:68">
      <c r="A19" s="108" t="s">
        <v>93</v>
      </c>
      <c r="B19" s="108" t="s">
        <v>94</v>
      </c>
      <c r="C19" s="108" t="s">
        <v>258</v>
      </c>
      <c r="D19" s="102">
        <f t="shared" si="14"/>
        <v>1500000</v>
      </c>
      <c r="E19" s="109"/>
      <c r="F19" s="102">
        <v>1500000</v>
      </c>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c r="BF19" s="103"/>
      <c r="BG19" s="103"/>
      <c r="BH19" s="103"/>
      <c r="BI19" s="103"/>
      <c r="BJ19" s="103"/>
      <c r="BK19" s="103"/>
      <c r="BL19" s="103"/>
      <c r="BM19" s="103"/>
      <c r="BN19" s="103"/>
      <c r="BO19" s="103"/>
      <c r="BP19" s="103"/>
    </row>
    <row r="20" s="89" customFormat="1" ht="31.5" customHeight="1" spans="1:68">
      <c r="A20" s="108" t="s">
        <v>93</v>
      </c>
      <c r="B20" s="108" t="s">
        <v>94</v>
      </c>
      <c r="C20" s="108" t="s">
        <v>259</v>
      </c>
      <c r="D20" s="102">
        <f t="shared" si="14"/>
        <v>216600</v>
      </c>
      <c r="E20" s="109"/>
      <c r="F20" s="102">
        <v>216600</v>
      </c>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03"/>
      <c r="BH20" s="103"/>
      <c r="BI20" s="103"/>
      <c r="BJ20" s="103"/>
      <c r="BK20" s="103"/>
      <c r="BL20" s="103"/>
      <c r="BM20" s="103"/>
      <c r="BN20" s="103"/>
      <c r="BO20" s="103"/>
      <c r="BP20" s="103"/>
    </row>
    <row r="21" s="89" customFormat="1" ht="31.5" customHeight="1" spans="1:68">
      <c r="A21" s="108" t="s">
        <v>93</v>
      </c>
      <c r="B21" s="108" t="s">
        <v>94</v>
      </c>
      <c r="C21" s="108" t="s">
        <v>260</v>
      </c>
      <c r="D21" s="102">
        <f t="shared" si="14"/>
        <v>750000</v>
      </c>
      <c r="E21" s="109"/>
      <c r="F21" s="102">
        <v>750000</v>
      </c>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row>
    <row r="22" s="89" customFormat="1" ht="31.5" customHeight="1" spans="1:68">
      <c r="A22" s="108" t="s">
        <v>90</v>
      </c>
      <c r="B22" s="108" t="s">
        <v>91</v>
      </c>
      <c r="C22" s="108" t="s">
        <v>261</v>
      </c>
      <c r="D22" s="102">
        <f t="shared" si="14"/>
        <v>1209900</v>
      </c>
      <c r="E22" s="109"/>
      <c r="F22" s="102">
        <v>1209900</v>
      </c>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103"/>
      <c r="BF22" s="103"/>
      <c r="BG22" s="103"/>
      <c r="BH22" s="103"/>
      <c r="BI22" s="103"/>
      <c r="BJ22" s="103"/>
      <c r="BK22" s="103"/>
      <c r="BL22" s="103"/>
      <c r="BM22" s="103"/>
      <c r="BN22" s="103"/>
      <c r="BO22" s="103"/>
      <c r="BP22" s="103"/>
    </row>
    <row r="23" s="89" customFormat="1" ht="31.5" customHeight="1" spans="1:68">
      <c r="A23" s="108" t="s">
        <v>90</v>
      </c>
      <c r="B23" s="108" t="s">
        <v>91</v>
      </c>
      <c r="C23" s="108" t="s">
        <v>262</v>
      </c>
      <c r="D23" s="102">
        <f t="shared" si="14"/>
        <v>477900</v>
      </c>
      <c r="E23" s="109"/>
      <c r="F23" s="102">
        <v>477900</v>
      </c>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03"/>
      <c r="BD23" s="103"/>
      <c r="BE23" s="103"/>
      <c r="BF23" s="103"/>
      <c r="BG23" s="103"/>
      <c r="BH23" s="103"/>
      <c r="BI23" s="103"/>
      <c r="BJ23" s="103"/>
      <c r="BK23" s="103"/>
      <c r="BL23" s="103"/>
      <c r="BM23" s="103"/>
      <c r="BN23" s="103"/>
      <c r="BO23" s="103"/>
      <c r="BP23" s="103"/>
    </row>
    <row r="24" s="89" customFormat="1" ht="31.5" customHeight="1" spans="1:68">
      <c r="A24" s="108" t="s">
        <v>90</v>
      </c>
      <c r="B24" s="108" t="s">
        <v>91</v>
      </c>
      <c r="C24" s="108" t="s">
        <v>263</v>
      </c>
      <c r="D24" s="102">
        <f t="shared" si="14"/>
        <v>400000</v>
      </c>
      <c r="E24" s="109"/>
      <c r="F24" s="102">
        <v>400000</v>
      </c>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row>
    <row r="25" s="89" customFormat="1" ht="31.5" customHeight="1" spans="1:68">
      <c r="A25" s="108" t="s">
        <v>93</v>
      </c>
      <c r="B25" s="108" t="s">
        <v>94</v>
      </c>
      <c r="C25" s="108" t="s">
        <v>264</v>
      </c>
      <c r="D25" s="102">
        <f t="shared" si="14"/>
        <v>7800000</v>
      </c>
      <c r="E25" s="109"/>
      <c r="F25" s="102">
        <v>7800000</v>
      </c>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03"/>
      <c r="BG25" s="103"/>
      <c r="BH25" s="103"/>
      <c r="BI25" s="103"/>
      <c r="BJ25" s="103"/>
      <c r="BK25" s="103"/>
      <c r="BL25" s="103"/>
      <c r="BM25" s="103"/>
      <c r="BN25" s="103"/>
      <c r="BO25" s="103"/>
      <c r="BP25" s="103"/>
    </row>
    <row r="26" s="89" customFormat="1" ht="31.5" customHeight="1" spans="1:68">
      <c r="A26" s="108" t="s">
        <v>90</v>
      </c>
      <c r="B26" s="108" t="s">
        <v>91</v>
      </c>
      <c r="C26" s="108" t="s">
        <v>265</v>
      </c>
      <c r="D26" s="102">
        <f t="shared" si="14"/>
        <v>3900000</v>
      </c>
      <c r="E26" s="109"/>
      <c r="F26" s="102">
        <v>3900000</v>
      </c>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c r="BM26" s="103"/>
      <c r="BN26" s="103"/>
      <c r="BO26" s="103"/>
      <c r="BP26" s="103"/>
    </row>
    <row r="27" s="89" customFormat="1" ht="31.5" customHeight="1" spans="1:68">
      <c r="A27" s="108" t="s">
        <v>93</v>
      </c>
      <c r="B27" s="108" t="s">
        <v>94</v>
      </c>
      <c r="C27" s="108" t="s">
        <v>266</v>
      </c>
      <c r="D27" s="102">
        <f t="shared" si="14"/>
        <v>200000</v>
      </c>
      <c r="E27" s="109"/>
      <c r="F27" s="102">
        <v>200000</v>
      </c>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3"/>
      <c r="BM27" s="103"/>
      <c r="BN27" s="103"/>
      <c r="BO27" s="103"/>
      <c r="BP27" s="103"/>
    </row>
    <row r="28" s="89" customFormat="1" ht="31.5" customHeight="1" spans="1:68">
      <c r="A28" s="108" t="s">
        <v>93</v>
      </c>
      <c r="B28" s="108" t="s">
        <v>94</v>
      </c>
      <c r="C28" s="108" t="s">
        <v>267</v>
      </c>
      <c r="D28" s="102">
        <f t="shared" si="14"/>
        <v>323000</v>
      </c>
      <c r="E28" s="109"/>
      <c r="F28" s="102">
        <v>323000</v>
      </c>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c r="BM28" s="103"/>
      <c r="BN28" s="103"/>
      <c r="BO28" s="103"/>
      <c r="BP28" s="103"/>
    </row>
    <row r="29" s="89" customFormat="1" ht="31.5" customHeight="1" spans="1:68">
      <c r="A29" s="108" t="s">
        <v>93</v>
      </c>
      <c r="B29" s="108" t="s">
        <v>94</v>
      </c>
      <c r="C29" s="108" t="s">
        <v>268</v>
      </c>
      <c r="D29" s="102">
        <f t="shared" si="14"/>
        <v>1160000</v>
      </c>
      <c r="E29" s="109"/>
      <c r="F29" s="102">
        <v>1160000</v>
      </c>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3"/>
      <c r="BH29" s="103"/>
      <c r="BI29" s="103"/>
      <c r="BJ29" s="103"/>
      <c r="BK29" s="103"/>
      <c r="BL29" s="103"/>
      <c r="BM29" s="103"/>
      <c r="BN29" s="103"/>
      <c r="BO29" s="103"/>
      <c r="BP29" s="103"/>
    </row>
    <row r="30" s="89" customFormat="1" ht="31.5" customHeight="1" spans="1:68">
      <c r="A30" s="108" t="s">
        <v>93</v>
      </c>
      <c r="B30" s="108" t="s">
        <v>94</v>
      </c>
      <c r="C30" s="108" t="s">
        <v>269</v>
      </c>
      <c r="D30" s="102">
        <f t="shared" si="14"/>
        <v>1130000</v>
      </c>
      <c r="E30" s="109"/>
      <c r="F30" s="102">
        <v>1130000</v>
      </c>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c r="BG30" s="103"/>
      <c r="BH30" s="103"/>
      <c r="BI30" s="103"/>
      <c r="BJ30" s="103"/>
      <c r="BK30" s="103"/>
      <c r="BL30" s="103"/>
      <c r="BM30" s="103"/>
      <c r="BN30" s="103"/>
      <c r="BO30" s="103"/>
      <c r="BP30" s="103"/>
    </row>
    <row r="31" s="89" customFormat="1" ht="31.5" customHeight="1" spans="1:68">
      <c r="A31" s="108" t="s">
        <v>93</v>
      </c>
      <c r="B31" s="108" t="s">
        <v>94</v>
      </c>
      <c r="C31" s="108" t="s">
        <v>270</v>
      </c>
      <c r="D31" s="102">
        <f t="shared" si="14"/>
        <v>353300</v>
      </c>
      <c r="E31" s="109"/>
      <c r="F31" s="102">
        <v>353300</v>
      </c>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row>
    <row r="32" s="89" customFormat="1" ht="31.5" customHeight="1" spans="1:68">
      <c r="A32" s="108" t="s">
        <v>93</v>
      </c>
      <c r="B32" s="108" t="s">
        <v>94</v>
      </c>
      <c r="C32" s="108" t="s">
        <v>271</v>
      </c>
      <c r="D32" s="102">
        <f t="shared" si="14"/>
        <v>18900</v>
      </c>
      <c r="E32" s="110"/>
      <c r="F32" s="102">
        <v>18900</v>
      </c>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row>
    <row r="33" s="89" customFormat="1" ht="31.5" customHeight="1" spans="1:68">
      <c r="A33" s="108" t="s">
        <v>93</v>
      </c>
      <c r="B33" s="108" t="s">
        <v>94</v>
      </c>
      <c r="C33" s="108" t="s">
        <v>272</v>
      </c>
      <c r="D33" s="102">
        <f t="shared" si="14"/>
        <v>131200</v>
      </c>
      <c r="E33" s="110"/>
      <c r="F33" s="102">
        <v>131200</v>
      </c>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row>
    <row r="34" s="89" customFormat="1" ht="31.5" customHeight="1" spans="1:68">
      <c r="A34" s="108" t="s">
        <v>93</v>
      </c>
      <c r="B34" s="108" t="s">
        <v>94</v>
      </c>
      <c r="C34" s="108" t="s">
        <v>273</v>
      </c>
      <c r="D34" s="102">
        <f t="shared" si="14"/>
        <v>415200</v>
      </c>
      <c r="E34" s="110"/>
      <c r="F34" s="102">
        <v>415200</v>
      </c>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3"/>
    </row>
    <row r="35" s="89" customFormat="1" ht="31.5" customHeight="1" spans="1:68">
      <c r="A35" s="108" t="s">
        <v>93</v>
      </c>
      <c r="B35" s="108" t="s">
        <v>94</v>
      </c>
      <c r="C35" s="108" t="s">
        <v>274</v>
      </c>
      <c r="D35" s="102">
        <f t="shared" si="14"/>
        <v>476000</v>
      </c>
      <c r="E35" s="110"/>
      <c r="F35" s="102">
        <v>476000</v>
      </c>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row>
    <row r="36" s="89" customFormat="1" ht="31.5" customHeight="1" spans="1:68">
      <c r="A36" s="108" t="s">
        <v>93</v>
      </c>
      <c r="B36" s="108" t="s">
        <v>94</v>
      </c>
      <c r="C36" s="108" t="s">
        <v>275</v>
      </c>
      <c r="D36" s="102">
        <f t="shared" si="14"/>
        <v>322000</v>
      </c>
      <c r="E36" s="110"/>
      <c r="F36" s="102">
        <v>322000</v>
      </c>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row>
    <row r="37" s="89" customFormat="1" ht="31.5" customHeight="1" spans="1:68">
      <c r="A37" s="108" t="s">
        <v>93</v>
      </c>
      <c r="B37" s="108" t="s">
        <v>94</v>
      </c>
      <c r="C37" s="108" t="s">
        <v>276</v>
      </c>
      <c r="D37" s="102">
        <f t="shared" si="14"/>
        <v>1568600</v>
      </c>
      <c r="E37" s="110"/>
      <c r="F37" s="102">
        <v>1568600</v>
      </c>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3"/>
    </row>
    <row r="38" s="89" customFormat="1" ht="31.5" customHeight="1" spans="1:68">
      <c r="A38" s="108" t="s">
        <v>90</v>
      </c>
      <c r="B38" s="108" t="s">
        <v>91</v>
      </c>
      <c r="C38" s="108" t="s">
        <v>277</v>
      </c>
      <c r="D38" s="102">
        <f t="shared" si="14"/>
        <v>1241700</v>
      </c>
      <c r="E38" s="110"/>
      <c r="F38" s="102">
        <v>1241700</v>
      </c>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row>
    <row r="39" s="89" customFormat="1" ht="31.5" customHeight="1" spans="1:68">
      <c r="A39" s="108" t="s">
        <v>93</v>
      </c>
      <c r="B39" s="108" t="s">
        <v>94</v>
      </c>
      <c r="C39" s="108" t="s">
        <v>278</v>
      </c>
      <c r="D39" s="102">
        <f t="shared" si="14"/>
        <v>29300</v>
      </c>
      <c r="E39" s="110"/>
      <c r="F39" s="102">
        <v>29300</v>
      </c>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3"/>
    </row>
    <row r="40" s="89" customFormat="1" ht="31.5" customHeight="1" spans="1:68">
      <c r="A40" s="108" t="s">
        <v>93</v>
      </c>
      <c r="B40" s="108" t="s">
        <v>94</v>
      </c>
      <c r="C40" s="108" t="s">
        <v>279</v>
      </c>
      <c r="D40" s="102">
        <f t="shared" si="14"/>
        <v>38200</v>
      </c>
      <c r="E40" s="110"/>
      <c r="F40" s="102">
        <v>38200</v>
      </c>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3"/>
    </row>
    <row r="41" s="89" customFormat="1" ht="31.5" customHeight="1" spans="1:68">
      <c r="A41" s="108" t="s">
        <v>93</v>
      </c>
      <c r="B41" s="108" t="s">
        <v>94</v>
      </c>
      <c r="C41" s="108" t="s">
        <v>280</v>
      </c>
      <c r="D41" s="102">
        <f t="shared" si="14"/>
        <v>596200</v>
      </c>
      <c r="E41" s="110"/>
      <c r="F41" s="102">
        <v>596200</v>
      </c>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c r="BE41" s="103"/>
      <c r="BF41" s="103"/>
      <c r="BG41" s="103"/>
      <c r="BH41" s="103"/>
      <c r="BI41" s="103"/>
      <c r="BJ41" s="103"/>
      <c r="BK41" s="103"/>
      <c r="BL41" s="103"/>
      <c r="BM41" s="103"/>
      <c r="BN41" s="103"/>
      <c r="BO41" s="103"/>
      <c r="BP41" s="103"/>
    </row>
    <row r="42" s="89" customFormat="1" ht="31.5" customHeight="1" spans="1:68">
      <c r="A42" s="108" t="s">
        <v>93</v>
      </c>
      <c r="B42" s="108" t="s">
        <v>94</v>
      </c>
      <c r="C42" s="108" t="s">
        <v>281</v>
      </c>
      <c r="D42" s="102">
        <f t="shared" si="14"/>
        <v>1033000</v>
      </c>
      <c r="E42" s="110"/>
      <c r="F42" s="102">
        <v>1033000</v>
      </c>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c r="BF42" s="103"/>
      <c r="BG42" s="103"/>
      <c r="BH42" s="103"/>
      <c r="BI42" s="103"/>
      <c r="BJ42" s="103"/>
      <c r="BK42" s="103"/>
      <c r="BL42" s="103"/>
      <c r="BM42" s="103"/>
      <c r="BN42" s="103"/>
      <c r="BO42" s="103"/>
      <c r="BP42" s="103"/>
    </row>
    <row r="43" s="89" customFormat="1" ht="31.5" customHeight="1" spans="1:68">
      <c r="A43" s="108" t="s">
        <v>93</v>
      </c>
      <c r="B43" s="108" t="s">
        <v>94</v>
      </c>
      <c r="C43" s="108" t="s">
        <v>282</v>
      </c>
      <c r="D43" s="102">
        <f t="shared" si="14"/>
        <v>1343500</v>
      </c>
      <c r="E43" s="110"/>
      <c r="F43" s="102">
        <v>1343500</v>
      </c>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03"/>
      <c r="BJ43" s="103"/>
      <c r="BK43" s="103"/>
      <c r="BL43" s="103"/>
      <c r="BM43" s="103"/>
      <c r="BN43" s="103"/>
      <c r="BO43" s="103"/>
      <c r="BP43" s="103"/>
    </row>
    <row r="44" s="89" customFormat="1" ht="31.5" customHeight="1" spans="1:68">
      <c r="A44" s="108" t="s">
        <v>93</v>
      </c>
      <c r="B44" s="108" t="s">
        <v>94</v>
      </c>
      <c r="C44" s="108" t="s">
        <v>283</v>
      </c>
      <c r="D44" s="102">
        <f t="shared" si="14"/>
        <v>349700</v>
      </c>
      <c r="E44" s="110"/>
      <c r="F44" s="102">
        <v>349700</v>
      </c>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103"/>
    </row>
    <row r="45" s="89" customFormat="1" ht="31.5" customHeight="1" spans="1:68">
      <c r="A45" s="108" t="s">
        <v>93</v>
      </c>
      <c r="B45" s="108" t="s">
        <v>94</v>
      </c>
      <c r="C45" s="108" t="s">
        <v>284</v>
      </c>
      <c r="D45" s="102">
        <f t="shared" si="14"/>
        <v>2985500</v>
      </c>
      <c r="E45" s="110"/>
      <c r="F45" s="102">
        <v>2985500</v>
      </c>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3"/>
    </row>
    <row r="46" s="89" customFormat="1" ht="31.5" customHeight="1" spans="1:68">
      <c r="A46" s="108" t="s">
        <v>93</v>
      </c>
      <c r="B46" s="108" t="s">
        <v>94</v>
      </c>
      <c r="C46" s="108" t="s">
        <v>285</v>
      </c>
      <c r="D46" s="102">
        <f t="shared" si="14"/>
        <v>1600000</v>
      </c>
      <c r="E46" s="110"/>
      <c r="F46" s="102">
        <v>1600000</v>
      </c>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3"/>
    </row>
    <row r="47" s="89" customFormat="1" ht="31.5" customHeight="1" spans="1:68">
      <c r="A47" s="108" t="s">
        <v>93</v>
      </c>
      <c r="B47" s="108" t="s">
        <v>94</v>
      </c>
      <c r="C47" s="108" t="s">
        <v>286</v>
      </c>
      <c r="D47" s="102">
        <f t="shared" si="14"/>
        <v>2390000</v>
      </c>
      <c r="E47" s="110"/>
      <c r="F47" s="102">
        <v>2390000</v>
      </c>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3"/>
      <c r="BD47" s="103"/>
      <c r="BE47" s="103"/>
      <c r="BF47" s="103"/>
      <c r="BG47" s="103"/>
      <c r="BH47" s="103"/>
      <c r="BI47" s="103"/>
      <c r="BJ47" s="103"/>
      <c r="BK47" s="103"/>
      <c r="BL47" s="103"/>
      <c r="BM47" s="103"/>
      <c r="BN47" s="103"/>
      <c r="BO47" s="103"/>
      <c r="BP47" s="103"/>
    </row>
    <row r="48" s="89" customFormat="1" ht="31.5" customHeight="1" spans="1:68">
      <c r="A48" s="108" t="s">
        <v>90</v>
      </c>
      <c r="B48" s="108" t="s">
        <v>91</v>
      </c>
      <c r="C48" s="108" t="s">
        <v>287</v>
      </c>
      <c r="D48" s="102">
        <f t="shared" si="14"/>
        <v>26000000</v>
      </c>
      <c r="E48" s="110"/>
      <c r="F48" s="102">
        <v>26000000</v>
      </c>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row>
    <row r="49" s="89" customFormat="1" ht="31.5" customHeight="1" spans="1:68">
      <c r="A49" s="108" t="s">
        <v>93</v>
      </c>
      <c r="B49" s="108" t="s">
        <v>94</v>
      </c>
      <c r="C49" s="108" t="s">
        <v>288</v>
      </c>
      <c r="D49" s="102">
        <f t="shared" si="14"/>
        <v>569300</v>
      </c>
      <c r="E49" s="110"/>
      <c r="F49" s="102">
        <v>569300</v>
      </c>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row>
    <row r="50" s="89" customFormat="1" ht="31.5" customHeight="1" spans="1:68">
      <c r="A50" s="108" t="s">
        <v>93</v>
      </c>
      <c r="B50" s="108" t="s">
        <v>94</v>
      </c>
      <c r="C50" s="108" t="s">
        <v>289</v>
      </c>
      <c r="D50" s="102">
        <f t="shared" si="14"/>
        <v>370000</v>
      </c>
      <c r="E50" s="110"/>
      <c r="F50" s="102">
        <v>370000</v>
      </c>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row>
    <row r="51" s="89" customFormat="1" ht="31.5" customHeight="1" spans="1:68">
      <c r="A51" s="108" t="s">
        <v>93</v>
      </c>
      <c r="B51" s="108" t="s">
        <v>94</v>
      </c>
      <c r="C51" s="108" t="s">
        <v>290</v>
      </c>
      <c r="D51" s="102">
        <f t="shared" si="14"/>
        <v>1180000</v>
      </c>
      <c r="E51" s="110"/>
      <c r="F51" s="102">
        <v>1180000</v>
      </c>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row>
    <row r="52" s="89" customFormat="1" ht="31.5" customHeight="1" spans="1:68">
      <c r="A52" s="108" t="s">
        <v>93</v>
      </c>
      <c r="B52" s="108" t="s">
        <v>94</v>
      </c>
      <c r="C52" s="108" t="s">
        <v>291</v>
      </c>
      <c r="D52" s="102">
        <f t="shared" si="14"/>
        <v>960000</v>
      </c>
      <c r="E52" s="110"/>
      <c r="F52" s="102">
        <v>960000</v>
      </c>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3"/>
    </row>
    <row r="53" s="89" customFormat="1" ht="31.5" customHeight="1" spans="1:68">
      <c r="A53" s="108" t="s">
        <v>93</v>
      </c>
      <c r="B53" s="108" t="s">
        <v>94</v>
      </c>
      <c r="C53" s="108" t="s">
        <v>292</v>
      </c>
      <c r="D53" s="102">
        <f t="shared" si="14"/>
        <v>16000</v>
      </c>
      <c r="E53" s="110"/>
      <c r="F53" s="102">
        <v>16000</v>
      </c>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row>
    <row r="54" s="89" customFormat="1" ht="31.5" customHeight="1" spans="1:68">
      <c r="A54" s="108" t="s">
        <v>93</v>
      </c>
      <c r="B54" s="108" t="s">
        <v>94</v>
      </c>
      <c r="C54" s="108" t="s">
        <v>293</v>
      </c>
      <c r="D54" s="102">
        <f t="shared" si="14"/>
        <v>3300000</v>
      </c>
      <c r="E54" s="110"/>
      <c r="F54" s="102">
        <v>3300000</v>
      </c>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3"/>
    </row>
    <row r="55" s="89" customFormat="1" ht="31.5" customHeight="1" spans="1:68">
      <c r="A55" s="108" t="s">
        <v>93</v>
      </c>
      <c r="B55" s="108" t="s">
        <v>94</v>
      </c>
      <c r="C55" s="108" t="s">
        <v>294</v>
      </c>
      <c r="D55" s="102">
        <f t="shared" si="14"/>
        <v>43000000</v>
      </c>
      <c r="E55" s="110"/>
      <c r="F55" s="102">
        <v>43000000</v>
      </c>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103"/>
      <c r="BA55" s="103"/>
      <c r="BB55" s="103"/>
      <c r="BC55" s="103"/>
      <c r="BD55" s="103"/>
      <c r="BE55" s="103"/>
      <c r="BF55" s="103"/>
      <c r="BG55" s="103"/>
      <c r="BH55" s="103"/>
      <c r="BI55" s="103"/>
      <c r="BJ55" s="103"/>
      <c r="BK55" s="103"/>
      <c r="BL55" s="103"/>
      <c r="BM55" s="103"/>
      <c r="BN55" s="103"/>
      <c r="BO55" s="103"/>
      <c r="BP55" s="103"/>
    </row>
    <row r="56" s="89" customFormat="1" ht="31.5" customHeight="1" spans="1:68">
      <c r="A56" s="108" t="s">
        <v>93</v>
      </c>
      <c r="B56" s="108" t="s">
        <v>94</v>
      </c>
      <c r="C56" s="108" t="s">
        <v>295</v>
      </c>
      <c r="D56" s="102">
        <f t="shared" si="14"/>
        <v>13000000</v>
      </c>
      <c r="E56" s="110"/>
      <c r="F56" s="102">
        <v>13000000</v>
      </c>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c r="AY56" s="103"/>
      <c r="AZ56" s="103"/>
      <c r="BA56" s="103"/>
      <c r="BB56" s="103"/>
      <c r="BC56" s="103"/>
      <c r="BD56" s="103"/>
      <c r="BE56" s="103"/>
      <c r="BF56" s="103"/>
      <c r="BG56" s="103"/>
      <c r="BH56" s="103"/>
      <c r="BI56" s="103"/>
      <c r="BJ56" s="103"/>
      <c r="BK56" s="103"/>
      <c r="BL56" s="103"/>
      <c r="BM56" s="103"/>
      <c r="BN56" s="103"/>
      <c r="BO56" s="103"/>
      <c r="BP56" s="103"/>
    </row>
    <row r="57" s="89" customFormat="1" ht="31.5" customHeight="1" spans="1:68">
      <c r="A57" s="108" t="s">
        <v>93</v>
      </c>
      <c r="B57" s="108" t="s">
        <v>94</v>
      </c>
      <c r="C57" s="108" t="s">
        <v>296</v>
      </c>
      <c r="D57" s="102">
        <f t="shared" si="14"/>
        <v>10800000</v>
      </c>
      <c r="E57" s="110"/>
      <c r="F57" s="102">
        <v>10800000</v>
      </c>
      <c r="G57" s="103">
        <f>SUM(H57+S57+AR57+BA57+BN57+BO57+BP57)</f>
        <v>0</v>
      </c>
      <c r="H57" s="103">
        <f>SUM(I57:R57)</f>
        <v>0</v>
      </c>
      <c r="I57" s="103"/>
      <c r="J57" s="103"/>
      <c r="K57" s="103"/>
      <c r="L57" s="103"/>
      <c r="M57" s="103"/>
      <c r="N57" s="103"/>
      <c r="O57" s="103"/>
      <c r="P57" s="103"/>
      <c r="Q57" s="103"/>
      <c r="R57" s="103"/>
      <c r="S57" s="103">
        <f>SUM(T57:AQ57)</f>
        <v>0</v>
      </c>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f>SUM(AS57:AZ57)</f>
        <v>0</v>
      </c>
      <c r="AS57" s="103"/>
      <c r="AT57" s="103"/>
      <c r="AU57" s="103"/>
      <c r="AV57" s="103"/>
      <c r="AW57" s="103"/>
      <c r="AX57" s="103"/>
      <c r="AY57" s="103"/>
      <c r="AZ57" s="103"/>
      <c r="BA57" s="103">
        <f>SUM(BB57:BN57)</f>
        <v>0</v>
      </c>
      <c r="BB57" s="103"/>
      <c r="BC57" s="103"/>
      <c r="BD57" s="103"/>
      <c r="BE57" s="103"/>
      <c r="BF57" s="103"/>
      <c r="BG57" s="103"/>
      <c r="BH57" s="103"/>
      <c r="BI57" s="103"/>
      <c r="BJ57" s="103"/>
      <c r="BK57" s="103"/>
      <c r="BL57" s="103"/>
      <c r="BM57" s="103"/>
      <c r="BN57" s="103"/>
      <c r="BO57" s="103"/>
      <c r="BP57" s="103"/>
    </row>
    <row r="58" s="89" customFormat="1" ht="31.5" customHeight="1" spans="1:68">
      <c r="A58" s="108">
        <v>2110301</v>
      </c>
      <c r="B58" s="108" t="s">
        <v>92</v>
      </c>
      <c r="C58" s="108" t="s">
        <v>297</v>
      </c>
      <c r="D58" s="102">
        <f t="shared" si="14"/>
        <v>207500</v>
      </c>
      <c r="E58" s="110"/>
      <c r="F58" s="102">
        <v>207500</v>
      </c>
      <c r="G58" s="103">
        <f>SUM(H58+S58+AR58+BA58+BN58+BO58+BP58)</f>
        <v>0</v>
      </c>
      <c r="H58" s="103">
        <f>SUM(I58:R58)</f>
        <v>0</v>
      </c>
      <c r="I58" s="103"/>
      <c r="J58" s="103"/>
      <c r="K58" s="103"/>
      <c r="L58" s="103"/>
      <c r="M58" s="103"/>
      <c r="N58" s="103"/>
      <c r="O58" s="103"/>
      <c r="P58" s="103"/>
      <c r="Q58" s="103"/>
      <c r="R58" s="103"/>
      <c r="S58" s="103">
        <f>SUM(T58:AQ58)</f>
        <v>0</v>
      </c>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f>SUM(AS58:AZ58)</f>
        <v>0</v>
      </c>
      <c r="AS58" s="103"/>
      <c r="AT58" s="103"/>
      <c r="AU58" s="103"/>
      <c r="AV58" s="103"/>
      <c r="AW58" s="103"/>
      <c r="AX58" s="103"/>
      <c r="AY58" s="103"/>
      <c r="AZ58" s="103"/>
      <c r="BA58" s="103">
        <f>SUM(BB58:BN58)</f>
        <v>0</v>
      </c>
      <c r="BB58" s="103"/>
      <c r="BC58" s="103"/>
      <c r="BD58" s="103"/>
      <c r="BE58" s="103"/>
      <c r="BF58" s="103"/>
      <c r="BG58" s="103"/>
      <c r="BH58" s="103"/>
      <c r="BI58" s="103"/>
      <c r="BJ58" s="103"/>
      <c r="BK58" s="103"/>
      <c r="BL58" s="103"/>
      <c r="BM58" s="103"/>
      <c r="BN58" s="103"/>
      <c r="BO58" s="103"/>
      <c r="BP58" s="103"/>
    </row>
    <row r="59" s="89" customFormat="1" ht="31.5" customHeight="1" spans="1:68">
      <c r="A59" s="108"/>
      <c r="B59" s="108"/>
      <c r="C59" s="108"/>
      <c r="D59" s="102">
        <f t="shared" si="14"/>
        <v>0</v>
      </c>
      <c r="E59" s="102"/>
      <c r="F59" s="102">
        <f t="shared" ref="F57:F64" si="20">SUM(G59)</f>
        <v>0</v>
      </c>
      <c r="G59" s="103">
        <f t="shared" ref="G57:G64" si="21">SUM(H59+S59+AR59+BA59+BN59+BO59+BP59)</f>
        <v>0</v>
      </c>
      <c r="H59" s="103">
        <f t="shared" ref="H57:H64" si="22">SUM(I59:R59)</f>
        <v>0</v>
      </c>
      <c r="I59" s="103"/>
      <c r="J59" s="103"/>
      <c r="K59" s="103"/>
      <c r="L59" s="103"/>
      <c r="M59" s="103"/>
      <c r="N59" s="103"/>
      <c r="O59" s="103"/>
      <c r="P59" s="103"/>
      <c r="Q59" s="103"/>
      <c r="R59" s="103"/>
      <c r="S59" s="103">
        <f t="shared" ref="S57:S64" si="23">SUM(T59:AQ59)</f>
        <v>0</v>
      </c>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f t="shared" ref="AR57:AR64" si="24">SUM(AS59:AZ59)</f>
        <v>0</v>
      </c>
      <c r="AS59" s="103"/>
      <c r="AT59" s="103"/>
      <c r="AU59" s="103"/>
      <c r="AV59" s="103"/>
      <c r="AW59" s="103"/>
      <c r="AX59" s="103"/>
      <c r="AY59" s="103"/>
      <c r="AZ59" s="103"/>
      <c r="BA59" s="103">
        <f t="shared" ref="BA57:BA64" si="25">SUM(BB59:BN59)</f>
        <v>0</v>
      </c>
      <c r="BB59" s="103"/>
      <c r="BC59" s="103"/>
      <c r="BD59" s="103"/>
      <c r="BE59" s="103"/>
      <c r="BF59" s="103"/>
      <c r="BG59" s="103"/>
      <c r="BH59" s="103"/>
      <c r="BI59" s="103"/>
      <c r="BJ59" s="103"/>
      <c r="BK59" s="103"/>
      <c r="BL59" s="103"/>
      <c r="BM59" s="103"/>
      <c r="BN59" s="103"/>
      <c r="BO59" s="103"/>
      <c r="BP59" s="103"/>
    </row>
    <row r="60" s="89" customFormat="1" ht="31.5" customHeight="1" spans="1:68">
      <c r="A60" s="108"/>
      <c r="B60" s="108"/>
      <c r="C60" s="108"/>
      <c r="D60" s="102">
        <f t="shared" si="14"/>
        <v>0</v>
      </c>
      <c r="E60" s="102"/>
      <c r="F60" s="102">
        <f t="shared" si="20"/>
        <v>0</v>
      </c>
      <c r="G60" s="103">
        <f t="shared" si="21"/>
        <v>0</v>
      </c>
      <c r="H60" s="103">
        <f t="shared" si="22"/>
        <v>0</v>
      </c>
      <c r="I60" s="103"/>
      <c r="J60" s="103"/>
      <c r="K60" s="103"/>
      <c r="L60" s="103"/>
      <c r="M60" s="103"/>
      <c r="N60" s="103"/>
      <c r="O60" s="103"/>
      <c r="P60" s="103"/>
      <c r="Q60" s="103"/>
      <c r="R60" s="103"/>
      <c r="S60" s="103">
        <f t="shared" si="23"/>
        <v>0</v>
      </c>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f t="shared" si="24"/>
        <v>0</v>
      </c>
      <c r="AS60" s="103"/>
      <c r="AT60" s="103"/>
      <c r="AU60" s="103"/>
      <c r="AV60" s="103"/>
      <c r="AW60" s="103"/>
      <c r="AX60" s="103"/>
      <c r="AY60" s="103"/>
      <c r="AZ60" s="103"/>
      <c r="BA60" s="103">
        <f t="shared" si="25"/>
        <v>0</v>
      </c>
      <c r="BB60" s="103"/>
      <c r="BC60" s="103"/>
      <c r="BD60" s="103"/>
      <c r="BE60" s="103"/>
      <c r="BF60" s="103"/>
      <c r="BG60" s="103"/>
      <c r="BH60" s="103"/>
      <c r="BI60" s="103"/>
      <c r="BJ60" s="103"/>
      <c r="BK60" s="103"/>
      <c r="BL60" s="103"/>
      <c r="BM60" s="103"/>
      <c r="BN60" s="103"/>
      <c r="BO60" s="103"/>
      <c r="BP60" s="103"/>
    </row>
    <row r="61" s="89" customFormat="1" ht="31.5" customHeight="1" spans="1:68">
      <c r="A61" s="108"/>
      <c r="B61" s="108"/>
      <c r="C61" s="108"/>
      <c r="D61" s="102">
        <f t="shared" si="14"/>
        <v>0</v>
      </c>
      <c r="E61" s="102"/>
      <c r="F61" s="102">
        <f t="shared" si="20"/>
        <v>0</v>
      </c>
      <c r="G61" s="103">
        <f t="shared" si="21"/>
        <v>0</v>
      </c>
      <c r="H61" s="103">
        <f t="shared" si="22"/>
        <v>0</v>
      </c>
      <c r="I61" s="103"/>
      <c r="J61" s="103"/>
      <c r="K61" s="103"/>
      <c r="L61" s="103"/>
      <c r="M61" s="103"/>
      <c r="N61" s="103"/>
      <c r="O61" s="103"/>
      <c r="P61" s="103"/>
      <c r="Q61" s="103"/>
      <c r="R61" s="103"/>
      <c r="S61" s="103">
        <f t="shared" si="23"/>
        <v>0</v>
      </c>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f t="shared" si="24"/>
        <v>0</v>
      </c>
      <c r="AS61" s="103"/>
      <c r="AT61" s="103"/>
      <c r="AU61" s="103"/>
      <c r="AV61" s="103"/>
      <c r="AW61" s="103"/>
      <c r="AX61" s="103"/>
      <c r="AY61" s="103"/>
      <c r="AZ61" s="103"/>
      <c r="BA61" s="103">
        <f t="shared" si="25"/>
        <v>0</v>
      </c>
      <c r="BB61" s="103"/>
      <c r="BC61" s="103"/>
      <c r="BD61" s="103"/>
      <c r="BE61" s="103"/>
      <c r="BF61" s="103"/>
      <c r="BG61" s="103"/>
      <c r="BH61" s="103"/>
      <c r="BI61" s="103"/>
      <c r="BJ61" s="103"/>
      <c r="BK61" s="103"/>
      <c r="BL61" s="103"/>
      <c r="BM61" s="103"/>
      <c r="BN61" s="103"/>
      <c r="BO61" s="103"/>
      <c r="BP61" s="103"/>
    </row>
    <row r="62" s="89" customFormat="1" ht="31.5" customHeight="1" spans="1:68">
      <c r="A62" s="108"/>
      <c r="B62" s="108"/>
      <c r="C62" s="108"/>
      <c r="D62" s="102">
        <f t="shared" si="14"/>
        <v>0</v>
      </c>
      <c r="E62" s="102"/>
      <c r="F62" s="102">
        <f t="shared" si="20"/>
        <v>0</v>
      </c>
      <c r="G62" s="103">
        <f t="shared" si="21"/>
        <v>0</v>
      </c>
      <c r="H62" s="103">
        <f t="shared" si="22"/>
        <v>0</v>
      </c>
      <c r="I62" s="103"/>
      <c r="J62" s="103"/>
      <c r="K62" s="103"/>
      <c r="L62" s="103"/>
      <c r="M62" s="103"/>
      <c r="N62" s="103"/>
      <c r="O62" s="103"/>
      <c r="P62" s="103"/>
      <c r="Q62" s="103"/>
      <c r="R62" s="103"/>
      <c r="S62" s="103">
        <f t="shared" si="23"/>
        <v>0</v>
      </c>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f t="shared" si="24"/>
        <v>0</v>
      </c>
      <c r="AS62" s="103"/>
      <c r="AT62" s="103"/>
      <c r="AU62" s="103"/>
      <c r="AV62" s="103"/>
      <c r="AW62" s="103"/>
      <c r="AX62" s="103"/>
      <c r="AY62" s="103"/>
      <c r="AZ62" s="103"/>
      <c r="BA62" s="103">
        <f t="shared" si="25"/>
        <v>0</v>
      </c>
      <c r="BB62" s="103"/>
      <c r="BC62" s="103"/>
      <c r="BD62" s="103"/>
      <c r="BE62" s="103"/>
      <c r="BF62" s="103"/>
      <c r="BG62" s="103"/>
      <c r="BH62" s="103"/>
      <c r="BI62" s="103"/>
      <c r="BJ62" s="103"/>
      <c r="BK62" s="103"/>
      <c r="BL62" s="103"/>
      <c r="BM62" s="103"/>
      <c r="BN62" s="103"/>
      <c r="BO62" s="103"/>
      <c r="BP62" s="103"/>
    </row>
    <row r="63" s="89" customFormat="1" ht="31.5" customHeight="1" spans="1:68">
      <c r="A63" s="108"/>
      <c r="B63" s="108"/>
      <c r="C63" s="108"/>
      <c r="D63" s="102">
        <f t="shared" si="14"/>
        <v>0</v>
      </c>
      <c r="E63" s="102"/>
      <c r="F63" s="102">
        <f t="shared" si="20"/>
        <v>0</v>
      </c>
      <c r="G63" s="103">
        <f t="shared" si="21"/>
        <v>0</v>
      </c>
      <c r="H63" s="103">
        <f t="shared" si="22"/>
        <v>0</v>
      </c>
      <c r="I63" s="103"/>
      <c r="J63" s="103"/>
      <c r="K63" s="103"/>
      <c r="L63" s="103"/>
      <c r="M63" s="103"/>
      <c r="N63" s="103"/>
      <c r="O63" s="103"/>
      <c r="P63" s="103"/>
      <c r="Q63" s="103"/>
      <c r="R63" s="103"/>
      <c r="S63" s="103">
        <f t="shared" si="23"/>
        <v>0</v>
      </c>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f t="shared" si="24"/>
        <v>0</v>
      </c>
      <c r="AS63" s="103"/>
      <c r="AT63" s="103"/>
      <c r="AU63" s="103"/>
      <c r="AV63" s="103"/>
      <c r="AW63" s="103"/>
      <c r="AX63" s="103"/>
      <c r="AY63" s="103"/>
      <c r="AZ63" s="103"/>
      <c r="BA63" s="103">
        <f t="shared" si="25"/>
        <v>0</v>
      </c>
      <c r="BB63" s="103"/>
      <c r="BC63" s="103"/>
      <c r="BD63" s="103"/>
      <c r="BE63" s="103"/>
      <c r="BF63" s="103"/>
      <c r="BG63" s="103"/>
      <c r="BH63" s="103"/>
      <c r="BI63" s="103"/>
      <c r="BJ63" s="103"/>
      <c r="BK63" s="103"/>
      <c r="BL63" s="103"/>
      <c r="BM63" s="103"/>
      <c r="BN63" s="103"/>
      <c r="BO63" s="103"/>
      <c r="BP63" s="103"/>
    </row>
    <row r="64" s="89" customFormat="1" ht="31.5" customHeight="1" spans="1:68">
      <c r="A64" s="108"/>
      <c r="B64" s="108"/>
      <c r="C64" s="108"/>
      <c r="D64" s="102">
        <f t="shared" si="14"/>
        <v>0</v>
      </c>
      <c r="E64" s="102"/>
      <c r="F64" s="102">
        <f t="shared" si="20"/>
        <v>0</v>
      </c>
      <c r="G64" s="103">
        <f t="shared" si="21"/>
        <v>0</v>
      </c>
      <c r="H64" s="103">
        <f t="shared" si="22"/>
        <v>0</v>
      </c>
      <c r="I64" s="103"/>
      <c r="J64" s="103"/>
      <c r="K64" s="103"/>
      <c r="L64" s="103"/>
      <c r="M64" s="103"/>
      <c r="N64" s="103"/>
      <c r="O64" s="103"/>
      <c r="P64" s="103"/>
      <c r="Q64" s="103"/>
      <c r="R64" s="103"/>
      <c r="S64" s="103">
        <f t="shared" si="23"/>
        <v>0</v>
      </c>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f t="shared" si="24"/>
        <v>0</v>
      </c>
      <c r="AS64" s="103"/>
      <c r="AT64" s="103"/>
      <c r="AU64" s="103"/>
      <c r="AV64" s="103"/>
      <c r="AW64" s="103"/>
      <c r="AX64" s="103"/>
      <c r="AY64" s="103"/>
      <c r="AZ64" s="103"/>
      <c r="BA64" s="103">
        <f t="shared" si="25"/>
        <v>0</v>
      </c>
      <c r="BB64" s="103"/>
      <c r="BC64" s="103"/>
      <c r="BD64" s="103"/>
      <c r="BE64" s="103"/>
      <c r="BF64" s="103"/>
      <c r="BG64" s="103"/>
      <c r="BH64" s="103"/>
      <c r="BI64" s="103"/>
      <c r="BJ64" s="103"/>
      <c r="BK64" s="103"/>
      <c r="BL64" s="103"/>
      <c r="BM64" s="103"/>
      <c r="BN64" s="103"/>
      <c r="BO64" s="103"/>
      <c r="BP64" s="103"/>
    </row>
    <row r="65" customHeight="1" spans="1:4">
      <c r="A65" s="108"/>
      <c r="B65" s="108"/>
      <c r="C65" s="108"/>
      <c r="D65" s="131"/>
    </row>
    <row r="66" customHeight="1" spans="1:3">
      <c r="A66" s="108"/>
      <c r="B66" s="108"/>
      <c r="C66" s="108"/>
    </row>
    <row r="67" customHeight="1" spans="1:3">
      <c r="A67" s="108"/>
      <c r="B67" s="108"/>
      <c r="C67" s="108"/>
    </row>
    <row r="68" customHeight="1" spans="1:3">
      <c r="A68" s="108"/>
      <c r="B68" s="108"/>
      <c r="C68" s="108"/>
    </row>
    <row r="69" customHeight="1" spans="1:3">
      <c r="A69" s="108"/>
      <c r="B69" s="108"/>
      <c r="C69" s="108"/>
    </row>
    <row r="70" customHeight="1" spans="1:3">
      <c r="A70" s="108"/>
      <c r="B70" s="108"/>
      <c r="C70" s="108"/>
    </row>
    <row r="71" customHeight="1" spans="1:3">
      <c r="A71" s="108"/>
      <c r="B71" s="108"/>
      <c r="C71" s="108"/>
    </row>
    <row r="72" customHeight="1" spans="1:3">
      <c r="A72" s="108"/>
      <c r="B72" s="108"/>
      <c r="C72" s="108"/>
    </row>
    <row r="73" customHeight="1" spans="1:3">
      <c r="A73" s="108"/>
      <c r="B73" s="108"/>
      <c r="C73" s="108"/>
    </row>
    <row r="74" customHeight="1" spans="1:3">
      <c r="A74" s="108"/>
      <c r="B74" s="108"/>
      <c r="C74" s="108"/>
    </row>
    <row r="75" customHeight="1" spans="1:3">
      <c r="A75" s="108"/>
      <c r="B75" s="108"/>
      <c r="C75" s="108"/>
    </row>
    <row r="76" customHeight="1" spans="1:3">
      <c r="A76" s="108"/>
      <c r="B76" s="108"/>
      <c r="C76" s="108"/>
    </row>
    <row r="77" customHeight="1" spans="1:3">
      <c r="A77" s="108"/>
      <c r="B77" s="108"/>
      <c r="C77" s="108"/>
    </row>
    <row r="78" customHeight="1" spans="1:3">
      <c r="A78" s="108"/>
      <c r="B78" s="108"/>
      <c r="C78" s="108"/>
    </row>
    <row r="79" customHeight="1" spans="1:3">
      <c r="A79" s="108"/>
      <c r="B79" s="108"/>
      <c r="C79" s="108"/>
    </row>
    <row r="80" customHeight="1" spans="1:3">
      <c r="A80" s="108"/>
      <c r="B80" s="108"/>
      <c r="C80" s="108"/>
    </row>
    <row r="81" customHeight="1" spans="1:3">
      <c r="A81" s="108"/>
      <c r="B81" s="108"/>
      <c r="C81" s="108"/>
    </row>
    <row r="82" customHeight="1" spans="1:3">
      <c r="A82" s="108"/>
      <c r="B82" s="108"/>
      <c r="C82" s="108"/>
    </row>
    <row r="83" customHeight="1" spans="1:3">
      <c r="A83" s="108"/>
      <c r="B83" s="108"/>
      <c r="C83" s="108"/>
    </row>
    <row r="84" customHeight="1" spans="1:3">
      <c r="A84" s="108"/>
      <c r="B84" s="108"/>
      <c r="C84" s="108"/>
    </row>
    <row r="85" customHeight="1" spans="1:3">
      <c r="A85" s="108"/>
      <c r="B85" s="108"/>
      <c r="C85" s="108"/>
    </row>
    <row r="86" customHeight="1" spans="1:3">
      <c r="A86" s="108"/>
      <c r="B86" s="108"/>
      <c r="C86" s="108"/>
    </row>
    <row r="87" customHeight="1" spans="1:3">
      <c r="A87" s="108"/>
      <c r="B87" s="108"/>
      <c r="C87" s="108"/>
    </row>
    <row r="88" customHeight="1" spans="1:3">
      <c r="A88" s="108"/>
      <c r="B88" s="108"/>
      <c r="C88" s="108"/>
    </row>
    <row r="89" customHeight="1" spans="1:3">
      <c r="A89" s="108"/>
      <c r="B89" s="108"/>
      <c r="C89" s="108"/>
    </row>
    <row r="90" customHeight="1" spans="1:3">
      <c r="A90" s="108"/>
      <c r="B90" s="108"/>
      <c r="C90" s="108"/>
    </row>
    <row r="91" customHeight="1" spans="1:3">
      <c r="A91" s="108"/>
      <c r="B91" s="108"/>
      <c r="C91" s="108"/>
    </row>
    <row r="92" customHeight="1" spans="1:3">
      <c r="A92" s="108"/>
      <c r="B92" s="108"/>
      <c r="C92" s="108"/>
    </row>
    <row r="93" customHeight="1" spans="1:3">
      <c r="A93" s="108"/>
      <c r="B93" s="108"/>
      <c r="C93" s="108"/>
    </row>
    <row r="94" customHeight="1" spans="1:3">
      <c r="A94" s="108"/>
      <c r="B94" s="108"/>
      <c r="C94" s="108"/>
    </row>
  </sheetData>
  <mergeCells count="23">
    <mergeCell ref="A1:R1"/>
    <mergeCell ref="S1:AP1"/>
    <mergeCell ref="AR1:BP1"/>
    <mergeCell ref="A2:C2"/>
    <mergeCell ref="S2:X2"/>
    <mergeCell ref="AR2:AY2"/>
    <mergeCell ref="BN2:BP2"/>
    <mergeCell ref="A3:C3"/>
    <mergeCell ref="I3:L3"/>
    <mergeCell ref="M3:P3"/>
    <mergeCell ref="T3:AA3"/>
    <mergeCell ref="AB3:AF3"/>
    <mergeCell ref="AI3:AK3"/>
    <mergeCell ref="AL3:AM3"/>
    <mergeCell ref="AS3:AU3"/>
    <mergeCell ref="AX3:AY3"/>
    <mergeCell ref="BD3:BG3"/>
    <mergeCell ref="BH3:BJ3"/>
    <mergeCell ref="BL3:BM3"/>
    <mergeCell ref="BN3:BO3"/>
    <mergeCell ref="D3:D4"/>
    <mergeCell ref="E3:E4"/>
    <mergeCell ref="F3:F4"/>
  </mergeCells>
  <pageMargins left="0.865277777777778" right="0.432638888888889" top="1.0625" bottom="0.590277777777778" header="0.313888888888889" footer="0.55"/>
  <pageSetup paperSize="8" orientation="landscape"/>
  <headerFooter alignWithMargins="0"/>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14</vt:i4>
      </vt:variant>
    </vt:vector>
  </HeadingPairs>
  <TitlesOfParts>
    <vt:vector size="14" baseType="lpstr">
      <vt:lpstr>部门基本情况表</vt:lpstr>
      <vt:lpstr>部门预算收支总表（一）</vt:lpstr>
      <vt:lpstr>部门预算收入总表（二）</vt:lpstr>
      <vt:lpstr>部门预算支出总表（三）</vt:lpstr>
      <vt:lpstr>财政拨款预算收支总表（四）</vt:lpstr>
      <vt:lpstr>纳入财政专户管理的事业收入支出表（五）</vt:lpstr>
      <vt:lpstr>一般公共预算财政拨款支出表（六）</vt:lpstr>
      <vt:lpstr>一般公共预算财政拨款基本支出经济分类表（七）</vt:lpstr>
      <vt:lpstr>一般公共预算财政拨款基本及项目经济分类总表（八）</vt:lpstr>
      <vt:lpstr>政府性基金预算收入表（九）</vt:lpstr>
      <vt:lpstr>政府性基金预算支出表（十）</vt:lpstr>
      <vt:lpstr>三公经费表（十一）</vt:lpstr>
      <vt:lpstr>机关运行经费（十二）</vt:lpstr>
      <vt:lpstr>政府采购预算计划表（十三）</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2017-04-07T08:05:00Z</dcterms:created>
  <cp:lastPrinted>2022-11-23T09:31:00Z</cp:lastPrinted>
  <dcterms:modified xsi:type="dcterms:W3CDTF">2023-11-14T03:08:10Z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A68BB6DBCFFD47FEA387CD5C6BA8DBD4</vt:lpwstr>
  </property>
</Properties>
</file>