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1" firstSheet="3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<sst xmlns="http://schemas.openxmlformats.org/spreadsheetml/2006/main" count="380" uniqueCount="238">
  <si>
    <t>2022年部门基本情况表</t>
  </si>
  <si>
    <t>编报单位：万荣县林业局(本级)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</si>
  <si>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</si>
  <si>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</si>
  <si>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</si>
  <si>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</si>
  <si>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</si>
  <si>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</si>
  <si>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</si>
  <si>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</si>
  <si>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</si>
  <si>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</si>
  <si>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</si>
  <si>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</si>
  <si>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</si>
  <si>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</si>
  <si>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</si>
  <si>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</si>
  <si>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</si>
  <si>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</si>
  <si>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</si>
  <si>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林业局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</si>
  <si>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</si>
  <si>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</si>
  <si>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</si>
  <si>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</si>
  <si>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</si>
  <si>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</si>
  <si>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</si>
  <si>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</si>
  <si>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</si>
  <si>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</si>
  <si>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</si>
  <si>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</si>
  <si>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</si>
  <si>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</si>
  <si>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</si>
  <si>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</si>
  <si>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</si>
  <si>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</si>
  <si>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</si>
  <si>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</si>
  <si>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</si>
  <si>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</si>
  <si>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</si>
  <si>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</si>
  <si>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</si>
  <si>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</si>
  <si>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</si>
  <si>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</si>
  <si>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</si>
  <si>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</si>
  <si>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</si>
  <si>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</si>
  <si>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</si>
  <si>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</si>
  <si>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</si>
  <si>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</si>
  <si>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</si>
  <si>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</si>
  <si>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</si>
  <si>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</si>
  <si>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</si>
  <si>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</si>
  <si>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</si>
  <si>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</si>
  <si>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</si>
  <si>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</si>
  <si>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</si>
  <si>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</si>
  <si>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</si>
  <si>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</si>
  <si>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</si>
  <si>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</si>
  <si>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</si>
  <si>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2130201</t>
  </si>
  <si>
    <t>行政运行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</si>
  <si>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</si>
  <si>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</si>
  <si>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</si>
  <si>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</si>
  <si>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</si>
  <si>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</si>
  <si>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</si>
  <si>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</si>
  <si>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2080899</t>
  </si>
  <si>
    <t>其他优抚支出</t>
  </si>
  <si>
    <t>2130213</t>
  </si>
  <si>
    <t>执法与监督</t>
  </si>
  <si>
    <t>2130299</t>
  </si>
  <si>
    <t>其他林业和草原支出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</si>
  <si>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</si>
  <si>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</si>
  <si>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</si>
  <si>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</si>
  <si>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</si>
  <si>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</si>
  <si>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</si>
  <si>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</si>
  <si>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</si>
  <si>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</si>
  <si>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</si>
  <si>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</si>
  <si>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</si>
  <si>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</si>
  <si>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</si>
  <si>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</si>
  <si>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</si>
  <si>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</si>
  <si>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</si>
  <si>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</si>
  <si>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</si>
  <si>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</si>
  <si>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</si>
  <si>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</si>
  <si>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</si>
  <si>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</si>
  <si>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</si>
  <si>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</si>
  <si>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</si>
  <si>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</si>
  <si>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</si>
  <si>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</si>
  <si>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</si>
  <si>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</si>
  <si>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</si>
  <si>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</si>
  <si>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</si>
  <si>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</si>
  <si>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</si>
  <si>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</si>
  <si>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</si>
  <si>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</si>
  <si>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</si>
  <si>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</si>
  <si>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</si>
  <si>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</si>
  <si>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</si>
  <si>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</si>
  <si>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</si>
  <si>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</si>
  <si>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</si>
  <si>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</si>
  <si>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</si>
  <si>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</si>
  <si>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</si>
  <si>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</si>
  <si>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</si>
  <si>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</si>
  <si>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</si>
  <si>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</si>
  <si>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</si>
  <si>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</si>
  <si>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</si>
  <si>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</si>
  <si>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</si>
  <si>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</si>
  <si>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</si>
  <si>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</si>
  <si>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</si>
  <si>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</si>
  <si>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</si>
  <si>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</si>
  <si>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</si>
  <si>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项目名称</t>
  </si>
  <si>
    <t>机关事业单位基本养老       保险缴费</t>
  </si>
  <si>
    <t>失业、工伤保险缴费</t>
  </si>
  <si>
    <t>职工基本医疗保险缴费</t>
  </si>
  <si>
    <t>遗属及其他优抚人员支出</t>
  </si>
  <si>
    <t>森林防火经费</t>
  </si>
  <si>
    <t>偿还林业五期项目本息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</si>
  <si>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</si>
  <si>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</si>
  <si>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</si>
  <si>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</si>
  <si>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</si>
  <si>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</si>
  <si>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</si>
  <si>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</si>
  <si>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</si>
  <si>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</si>
  <si>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</si>
  <si>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</si>
  <si>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</si>
  <si>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</si>
  <si>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</si>
  <si>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</si>
  <si>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</si>
  <si>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</si>
  <si>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</si>
  <si>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</si>
  <si>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公务接待费</t>
  </si>
  <si>
    <t>情况说明：我单位车辆保有量2辆，实际2辆，主要用于上级检查验收督导绿化、防治、技术推广、森林管护以及防火工作。2022年三公经费与上年持平。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</si>
  <si>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</si>
  <si>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</si>
  <si>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</si>
  <si>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万荣县林业局</t>
  </si>
  <si>
    <t>其中：公务员交通补贴 40200元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</si>
  <si>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</si>
  <si>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</si>
  <si>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</si>
  <si>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</si>
  <si>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</si>
  <si>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</si>
  <si>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</si>
  <si>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</si>
  <si>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</si>
  <si>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</si>
  <si>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</si>
  <si>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</si>
  <si>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</si>
  <si>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</si>
  <si>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</si>
  <si>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</si>
  <si>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印刷服务</t>
  </si>
  <si>
    <t>C081401</t>
  </si>
  <si>
    <t>批</t>
  </si>
  <si>
    <t>印刷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</si>
  <si>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</si>
  <si>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</si>
  <si>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</si>
  <si>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风力灭火机</t>
  </si>
  <si>
    <t>A1203</t>
  </si>
  <si>
    <t>台</t>
  </si>
  <si>
    <t>灭火机</t>
  </si>
  <si>
    <t>维修服务</t>
  </si>
  <si>
    <t>C0599</t>
  </si>
  <si>
    <t>次</t>
  </si>
  <si>
    <t>维修</t>
  </si>
  <si>
    <t>高压水泵</t>
  </si>
  <si>
    <t>发电机</t>
  </si>
  <si>
    <t>专用水带</t>
  </si>
  <si>
    <t>米</t>
  </si>
  <si>
    <t>机动车保险服务</t>
  </si>
  <si>
    <t>C15040201</t>
  </si>
  <si>
    <t>份</t>
  </si>
  <si>
    <t>强制性责任险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</si>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</sst>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3"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13" fillId="2" borderId="18" applyNumberFormat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5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Alignmen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179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ill="1" applyAlignment="1"/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A3" sqref="A3:A5"/>
    </sheetView>
  </sheetViews>
  <sheetFormatPr defaultColWidth="15" defaultRowHeight="20.25" customHeight="1"/>
  <cols>
    <col min="1" max="1" width="21.6222222222222" style="166" customWidth="1"/>
    <col min="2" max="3" width="8.62222222222222" style="166" customWidth="1"/>
    <col min="4" max="4" width="9" style="166" customWidth="1"/>
    <col min="5" max="5" width="8.87777777777778" style="166" customWidth="1"/>
    <col min="6" max="6" width="11.1222222222222" style="166" customWidth="1"/>
    <col min="7" max="7" width="8.87777777777778" style="166" customWidth="1"/>
    <col min="8" max="9" width="9" style="166" customWidth="1"/>
    <col min="10" max="10" width="12.6222222222222" style="166" customWidth="1"/>
    <col min="11" max="11" width="8.12222222222222" style="166" customWidth="1"/>
    <col min="12" max="12" width="7.37777777777778" style="166" customWidth="1"/>
    <col min="13" max="13" width="7.62222222222222" style="166" customWidth="1"/>
    <col min="14" max="14" width="7.37777777777778" style="166" customWidth="1"/>
    <col min="15" max="15" width="7" style="166" customWidth="1"/>
    <col min="16" max="16" width="7.62222222222222" style="166" customWidth="1"/>
    <col min="17" max="16384" width="15" style="166"/>
  </cols>
  <sheetData>
    <row r="1" ht="39.75" customHeight="1" spans="1:16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="163" customFormat="1" ht="22.5" customHeight="1" spans="1:16">
      <c r="A2" s="168" t="s">
        <v>1</v>
      </c>
      <c r="B2" s="169"/>
      <c r="C2" s="169"/>
      <c r="D2" s="169"/>
      <c r="E2" s="169"/>
      <c r="F2" s="169"/>
      <c r="G2" s="170"/>
      <c r="H2" s="170"/>
      <c r="I2" s="170"/>
      <c r="J2" s="170"/>
      <c r="K2" s="170"/>
      <c r="L2" s="187"/>
      <c r="M2" s="188" t="s">
        <v>2</v>
      </c>
      <c r="N2" s="189"/>
      <c r="O2" s="189"/>
      <c r="P2" s="189"/>
    </row>
    <row r="3" s="164" customFormat="1" ht="27.75" customHeight="1" spans="1:16">
      <c r="A3" s="171" t="s">
        <v>3</v>
      </c>
      <c r="B3" s="172" t="s">
        <v>4</v>
      </c>
      <c r="C3" s="172" t="s">
        <v>5</v>
      </c>
      <c r="D3" s="173" t="s">
        <v>6</v>
      </c>
      <c r="E3" s="174"/>
      <c r="F3" s="174"/>
      <c r="G3" s="174"/>
      <c r="H3" s="174"/>
      <c r="I3" s="190"/>
      <c r="J3" s="172" t="s">
        <v>7</v>
      </c>
      <c r="K3" s="191" t="s">
        <v>8</v>
      </c>
      <c r="L3" s="192"/>
      <c r="M3" s="172" t="s">
        <v>9</v>
      </c>
      <c r="N3" s="193" t="s">
        <v>10</v>
      </c>
      <c r="O3" s="172" t="s">
        <v>11</v>
      </c>
      <c r="P3" s="172" t="s">
        <v>12</v>
      </c>
    </row>
    <row r="4" s="164" customFormat="1" ht="27.75" customHeight="1" spans="1:16">
      <c r="A4" s="175"/>
      <c r="B4" s="175"/>
      <c r="C4" s="176"/>
      <c r="D4" s="172" t="s">
        <v>13</v>
      </c>
      <c r="E4" s="171" t="s">
        <v>14</v>
      </c>
      <c r="F4" s="177" t="s">
        <v>15</v>
      </c>
      <c r="G4" s="177"/>
      <c r="H4" s="177"/>
      <c r="I4" s="177"/>
      <c r="J4" s="176"/>
      <c r="K4" s="171" t="s">
        <v>16</v>
      </c>
      <c r="L4" s="171" t="s">
        <v>17</v>
      </c>
      <c r="M4" s="175"/>
      <c r="N4" s="193"/>
      <c r="O4" s="176"/>
      <c r="P4" s="176"/>
    </row>
    <row r="5" s="164" customFormat="1" ht="31.5" customHeight="1" spans="1:16">
      <c r="A5" s="178"/>
      <c r="B5" s="178"/>
      <c r="C5" s="179"/>
      <c r="D5" s="179"/>
      <c r="E5" s="178"/>
      <c r="F5" s="177" t="s">
        <v>13</v>
      </c>
      <c r="G5" s="177" t="s">
        <v>18</v>
      </c>
      <c r="H5" s="177" t="s">
        <v>19</v>
      </c>
      <c r="I5" s="193" t="s">
        <v>20</v>
      </c>
      <c r="J5" s="179"/>
      <c r="K5" s="178"/>
      <c r="L5" s="178"/>
      <c r="M5" s="178"/>
      <c r="N5" s="193"/>
      <c r="O5" s="179"/>
      <c r="P5" s="179"/>
    </row>
    <row r="6" s="165" customFormat="1" ht="30.75" customHeight="1" spans="1:16">
      <c r="A6" s="180" t="s">
        <v>21</v>
      </c>
      <c r="B6" s="181" t="s">
        <v>14</v>
      </c>
      <c r="C6" s="182">
        <f>SUM(D6)</f>
        <v>8</v>
      </c>
      <c r="D6" s="182">
        <f>SUM(E6:F6)</f>
        <v>8</v>
      </c>
      <c r="E6" s="183">
        <v>5</v>
      </c>
      <c r="F6" s="182">
        <f t="shared" ref="F6:F13" si="0">SUM(G6:I6)</f>
        <v>3</v>
      </c>
      <c r="G6" s="183">
        <v>3</v>
      </c>
      <c r="H6" s="183"/>
      <c r="I6" s="183"/>
      <c r="J6" s="194">
        <f t="shared" ref="J6:J13" si="1">SUM(E6*3000+G6*3000)</f>
        <v>24000</v>
      </c>
      <c r="K6" s="183"/>
      <c r="L6" s="183"/>
      <c r="M6" s="183"/>
      <c r="N6" s="183">
        <v>6</v>
      </c>
      <c r="O6" s="183">
        <v>2</v>
      </c>
      <c r="P6" s="183"/>
    </row>
    <row r="7" s="165" customFormat="1" ht="30.75" customHeight="1" spans="1:16">
      <c r="A7" s="184"/>
      <c r="B7" s="183"/>
      <c r="C7" s="182">
        <f t="shared" ref="C7:C13" si="2">SUM(D7,K7,L7,M7,N7)</f>
        <v>0</v>
      </c>
      <c r="D7" s="182">
        <f t="shared" ref="D7:D13" si="3">SUM(E7+F7)</f>
        <v>0</v>
      </c>
      <c r="E7" s="183"/>
      <c r="F7" s="182">
        <f t="shared" si="0"/>
        <v>0</v>
      </c>
      <c r="G7" s="183"/>
      <c r="H7" s="183"/>
      <c r="I7" s="183"/>
      <c r="J7" s="194">
        <f t="shared" si="1"/>
        <v>0</v>
      </c>
      <c r="K7" s="183"/>
      <c r="L7" s="183"/>
      <c r="M7" s="183"/>
      <c r="N7" s="183"/>
      <c r="O7" s="183"/>
      <c r="P7" s="183"/>
    </row>
    <row r="8" s="165" customFormat="1" ht="30.75" customHeight="1" spans="1:16">
      <c r="A8" s="184"/>
      <c r="B8" s="183"/>
      <c r="C8" s="182">
        <f t="shared" si="2"/>
        <v>0</v>
      </c>
      <c r="D8" s="182">
        <f t="shared" si="3"/>
        <v>0</v>
      </c>
      <c r="E8" s="183"/>
      <c r="F8" s="182">
        <f t="shared" si="0"/>
        <v>0</v>
      </c>
      <c r="G8" s="183"/>
      <c r="H8" s="183"/>
      <c r="I8" s="183"/>
      <c r="J8" s="194">
        <f t="shared" si="1"/>
        <v>0</v>
      </c>
      <c r="K8" s="183"/>
      <c r="L8" s="183"/>
      <c r="M8" s="183"/>
      <c r="N8" s="183"/>
      <c r="O8" s="183"/>
      <c r="P8" s="183"/>
    </row>
    <row r="9" s="165" customFormat="1" ht="30.75" customHeight="1" spans="1:16">
      <c r="A9" s="184"/>
      <c r="B9" s="183"/>
      <c r="C9" s="182">
        <f t="shared" si="2"/>
        <v>0</v>
      </c>
      <c r="D9" s="182">
        <f t="shared" si="3"/>
        <v>0</v>
      </c>
      <c r="E9" s="183"/>
      <c r="F9" s="182">
        <f t="shared" si="0"/>
        <v>0</v>
      </c>
      <c r="G9" s="183"/>
      <c r="H9" s="183"/>
      <c r="I9" s="183"/>
      <c r="J9" s="194">
        <f t="shared" si="1"/>
        <v>0</v>
      </c>
      <c r="K9" s="183"/>
      <c r="L9" s="183"/>
      <c r="M9" s="183"/>
      <c r="N9" s="183"/>
      <c r="O9" s="183"/>
      <c r="P9" s="183"/>
    </row>
    <row r="10" s="165" customFormat="1" ht="30.75" customHeight="1" spans="1:16">
      <c r="A10" s="184"/>
      <c r="B10" s="183"/>
      <c r="C10" s="182">
        <f t="shared" si="2"/>
        <v>0</v>
      </c>
      <c r="D10" s="182">
        <f t="shared" si="3"/>
        <v>0</v>
      </c>
      <c r="E10" s="183"/>
      <c r="F10" s="182">
        <f t="shared" si="0"/>
        <v>0</v>
      </c>
      <c r="G10" s="183"/>
      <c r="H10" s="183"/>
      <c r="I10" s="183"/>
      <c r="J10" s="194">
        <f t="shared" si="1"/>
        <v>0</v>
      </c>
      <c r="K10" s="183"/>
      <c r="L10" s="183"/>
      <c r="M10" s="183"/>
      <c r="N10" s="183"/>
      <c r="O10" s="183"/>
      <c r="P10" s="183"/>
    </row>
    <row r="11" s="165" customFormat="1" ht="30.75" customHeight="1" spans="1:16">
      <c r="A11" s="184"/>
      <c r="B11" s="183"/>
      <c r="C11" s="182">
        <f t="shared" si="2"/>
        <v>0</v>
      </c>
      <c r="D11" s="182">
        <f t="shared" si="3"/>
        <v>0</v>
      </c>
      <c r="E11" s="183"/>
      <c r="F11" s="182">
        <f t="shared" si="0"/>
        <v>0</v>
      </c>
      <c r="G11" s="183"/>
      <c r="H11" s="183"/>
      <c r="I11" s="183"/>
      <c r="J11" s="194">
        <f t="shared" si="1"/>
        <v>0</v>
      </c>
      <c r="K11" s="183"/>
      <c r="L11" s="183"/>
      <c r="M11" s="183"/>
      <c r="N11" s="183"/>
      <c r="O11" s="183"/>
      <c r="P11" s="183"/>
    </row>
    <row r="12" ht="30.75" customHeight="1" spans="1:16">
      <c r="A12" s="184"/>
      <c r="B12" s="183"/>
      <c r="C12" s="182">
        <f t="shared" si="2"/>
        <v>0</v>
      </c>
      <c r="D12" s="182">
        <f t="shared" si="3"/>
        <v>0</v>
      </c>
      <c r="E12" s="183"/>
      <c r="F12" s="182">
        <f t="shared" si="0"/>
        <v>0</v>
      </c>
      <c r="G12" s="183"/>
      <c r="H12" s="183"/>
      <c r="I12" s="183"/>
      <c r="J12" s="194">
        <f t="shared" si="1"/>
        <v>0</v>
      </c>
      <c r="K12" s="183"/>
      <c r="L12" s="183"/>
      <c r="M12" s="183"/>
      <c r="N12" s="183"/>
      <c r="O12" s="183"/>
      <c r="P12" s="183"/>
    </row>
    <row r="13" ht="30.75" customHeight="1" spans="1:16">
      <c r="A13" s="184"/>
      <c r="B13" s="183"/>
      <c r="C13" s="182">
        <f t="shared" si="2"/>
        <v>0</v>
      </c>
      <c r="D13" s="182">
        <f t="shared" si="3"/>
        <v>0</v>
      </c>
      <c r="E13" s="183"/>
      <c r="F13" s="182">
        <f t="shared" si="0"/>
        <v>0</v>
      </c>
      <c r="G13" s="183"/>
      <c r="H13" s="183"/>
      <c r="I13" s="183"/>
      <c r="J13" s="194">
        <f t="shared" si="1"/>
        <v>0</v>
      </c>
      <c r="K13" s="183"/>
      <c r="L13" s="183"/>
      <c r="M13" s="183"/>
      <c r="N13" s="183"/>
      <c r="O13" s="183"/>
      <c r="P13" s="183"/>
    </row>
    <row r="14" ht="33" customHeight="1" spans="1:16">
      <c r="A14" s="185" t="s">
        <v>22</v>
      </c>
      <c r="B14" s="186"/>
      <c r="C14" s="182">
        <f>SUM(C6:C13)</f>
        <v>8</v>
      </c>
      <c r="D14" s="182">
        <f t="shared" ref="D14:P14" si="4">SUM(D6:D13)</f>
        <v>8</v>
      </c>
      <c r="E14" s="182">
        <f t="shared" si="4"/>
        <v>5</v>
      </c>
      <c r="F14" s="182">
        <f t="shared" si="4"/>
        <v>3</v>
      </c>
      <c r="G14" s="182">
        <f t="shared" si="4"/>
        <v>3</v>
      </c>
      <c r="H14" s="182">
        <f t="shared" si="4"/>
        <v>0</v>
      </c>
      <c r="I14" s="182">
        <f t="shared" si="4"/>
        <v>0</v>
      </c>
      <c r="J14" s="182">
        <f t="shared" si="4"/>
        <v>24000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6</v>
      </c>
      <c r="O14" s="182"/>
      <c r="P14" s="182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590277777777778" right="0.432638888888889" top="0.865277777777778" bottom="0.865277777777778" header="0.313888888888889" footer="0.313888888888889"/>
  <pageSetup paperSize="1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6" customHeight="1" spans="1:4">
      <c r="A1" s="49" t="s">
        <v>171</v>
      </c>
      <c r="B1" s="49"/>
      <c r="C1" s="49"/>
      <c r="D1" s="49"/>
    </row>
    <row r="2" ht="27" customHeight="1" spans="1:4">
      <c r="A2" s="69" t="str">
        <f>(部门基本情况表!A2)</f>
        <v>编报单位：万荣县林业局(本级)</v>
      </c>
      <c r="B2" s="69"/>
      <c r="C2" s="74"/>
      <c r="D2" s="38" t="s">
        <v>24</v>
      </c>
    </row>
    <row r="3" ht="34.5" customHeight="1" spans="1:4">
      <c r="A3" s="10" t="s">
        <v>172</v>
      </c>
      <c r="B3" s="71"/>
      <c r="C3" s="75" t="s">
        <v>115</v>
      </c>
      <c r="D3" s="72" t="s">
        <v>173</v>
      </c>
    </row>
    <row r="4" ht="34.5" customHeight="1" spans="1:4">
      <c r="A4" s="76" t="s">
        <v>174</v>
      </c>
      <c r="B4" s="77" t="s">
        <v>175</v>
      </c>
      <c r="C4" s="72"/>
      <c r="D4" s="72"/>
    </row>
    <row r="5" ht="31.5" customHeight="1" spans="1:4">
      <c r="A5" s="76"/>
      <c r="B5" s="78" t="s">
        <v>176</v>
      </c>
      <c r="C5" s="47">
        <f>SUM(C6:C21)</f>
        <v>0</v>
      </c>
      <c r="D5" s="79"/>
    </row>
    <row r="6" ht="31.5" customHeight="1" spans="1:4">
      <c r="A6" s="80"/>
      <c r="B6" s="81"/>
      <c r="C6" s="47"/>
      <c r="D6" s="79"/>
    </row>
    <row r="7" ht="31.5" customHeight="1" spans="1:4">
      <c r="A7" s="80"/>
      <c r="B7" s="81"/>
      <c r="C7" s="47"/>
      <c r="D7" s="79"/>
    </row>
    <row r="8" ht="31.5" customHeight="1" spans="1:4">
      <c r="A8" s="80"/>
      <c r="B8" s="81"/>
      <c r="C8" s="47"/>
      <c r="D8" s="79"/>
    </row>
    <row r="9" ht="31.5" customHeight="1" spans="1:4">
      <c r="A9" s="80"/>
      <c r="B9" s="81"/>
      <c r="C9" s="47"/>
      <c r="D9" s="79"/>
    </row>
    <row r="10" ht="31.5" customHeight="1" spans="1:4">
      <c r="A10" s="80"/>
      <c r="B10" s="81"/>
      <c r="C10" s="47"/>
      <c r="D10" s="79"/>
    </row>
    <row r="11" ht="31.5" customHeight="1" spans="1:4">
      <c r="A11" s="80"/>
      <c r="B11" s="81"/>
      <c r="C11" s="47"/>
      <c r="D11" s="79"/>
    </row>
    <row r="12" ht="31.5" customHeight="1" spans="1:4">
      <c r="A12" s="80"/>
      <c r="B12" s="81"/>
      <c r="C12" s="47"/>
      <c r="D12" s="79"/>
    </row>
    <row r="13" ht="31.5" customHeight="1" spans="1:4">
      <c r="A13" s="80"/>
      <c r="B13" s="81"/>
      <c r="C13" s="47"/>
      <c r="D13" s="79"/>
    </row>
    <row r="14" ht="31.5" customHeight="1" spans="1:4">
      <c r="A14" s="80"/>
      <c r="B14" s="81"/>
      <c r="C14" s="47"/>
      <c r="D14" s="79"/>
    </row>
    <row r="15" ht="31.5" customHeight="1" spans="1:4">
      <c r="A15" s="80"/>
      <c r="B15" s="81"/>
      <c r="C15" s="47"/>
      <c r="D15" s="79"/>
    </row>
    <row r="16" ht="31.5" customHeight="1" spans="1:4">
      <c r="A16" s="80"/>
      <c r="B16" s="81"/>
      <c r="C16" s="47"/>
      <c r="D16" s="79"/>
    </row>
    <row r="17" ht="31.5" customHeight="1" spans="1:4">
      <c r="A17" s="80"/>
      <c r="B17" s="81"/>
      <c r="C17" s="47"/>
      <c r="D17" s="79"/>
    </row>
    <row r="18" ht="31.5" customHeight="1" spans="1:4">
      <c r="A18" s="80"/>
      <c r="B18" s="81"/>
      <c r="C18" s="47"/>
      <c r="D18" s="79"/>
    </row>
    <row r="19" ht="31.5" customHeight="1" spans="1:4">
      <c r="A19" s="80"/>
      <c r="B19" s="82"/>
      <c r="C19" s="47"/>
      <c r="D19" s="79"/>
    </row>
    <row r="20" ht="31.5" customHeight="1" spans="1:4">
      <c r="A20" s="80"/>
      <c r="B20" s="82"/>
      <c r="C20" s="47"/>
      <c r="D20" s="79"/>
    </row>
    <row r="21" ht="31.5" customHeight="1" spans="1:4">
      <c r="A21" s="83"/>
      <c r="B21" s="84"/>
      <c r="C21" s="47"/>
      <c r="D21" s="79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2:3">
      <c r="B28" s="48"/>
      <c r="C28" s="48"/>
    </row>
    <row r="29" customHeight="1" spans="2:2">
      <c r="B29" s="48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.5" customWidth="1"/>
    <col min="4" max="4" width="14.8777777777778" customWidth="1"/>
    <col min="5" max="5" width="13.8777777777778" customWidth="1"/>
  </cols>
  <sheetData>
    <row r="1" ht="38.25" customHeight="1" spans="1:5">
      <c r="A1" s="49" t="s">
        <v>177</v>
      </c>
      <c r="B1" s="49"/>
      <c r="C1" s="49"/>
      <c r="D1" s="49"/>
      <c r="E1" s="49"/>
    </row>
    <row r="2" ht="24.75" customHeight="1" spans="1:5">
      <c r="A2" s="69" t="str">
        <f>(部门基本情况表!A2)</f>
        <v>编报单位：万荣县林业局(本级)</v>
      </c>
      <c r="B2" s="69"/>
      <c r="E2" s="70" t="s">
        <v>24</v>
      </c>
    </row>
    <row r="3" ht="35.25" customHeight="1" spans="1:5">
      <c r="A3" s="10" t="s">
        <v>178</v>
      </c>
      <c r="B3" s="71"/>
      <c r="C3" s="72" t="s">
        <v>93</v>
      </c>
      <c r="D3" s="72" t="s">
        <v>94</v>
      </c>
      <c r="E3" s="72" t="s">
        <v>95</v>
      </c>
    </row>
    <row r="4" ht="34.5" customHeight="1" spans="1:5">
      <c r="A4" s="16" t="s">
        <v>71</v>
      </c>
      <c r="B4" s="53" t="s">
        <v>175</v>
      </c>
      <c r="C4" s="72"/>
      <c r="D4" s="72"/>
      <c r="E4" s="72"/>
    </row>
    <row r="5" ht="31.5" customHeight="1" spans="1:5">
      <c r="A5" s="16"/>
      <c r="B5" s="53" t="s">
        <v>176</v>
      </c>
      <c r="C5" s="47">
        <f>SUM(D5:E5)</f>
        <v>0</v>
      </c>
      <c r="D5" s="47">
        <f>SUM(D6:D21)</f>
        <v>0</v>
      </c>
      <c r="E5" s="47">
        <f>SUM(E6:E21)</f>
        <v>0</v>
      </c>
    </row>
    <row r="6" ht="31.5" customHeight="1" spans="1:5">
      <c r="A6" s="17"/>
      <c r="B6" s="73"/>
      <c r="C6" s="47">
        <f t="shared" ref="C6:C22" si="0">SUM(D6:E6)</f>
        <v>0</v>
      </c>
      <c r="D6" s="47"/>
      <c r="E6" s="47"/>
    </row>
    <row r="7" ht="31.5" customHeight="1" spans="1:5">
      <c r="A7" s="17"/>
      <c r="B7" s="73"/>
      <c r="C7" s="47">
        <f t="shared" si="0"/>
        <v>0</v>
      </c>
      <c r="D7" s="47"/>
      <c r="E7" s="47"/>
    </row>
    <row r="8" ht="31.5" customHeight="1" spans="1:5">
      <c r="A8" s="17"/>
      <c r="B8" s="73"/>
      <c r="C8" s="47">
        <f t="shared" si="0"/>
        <v>0</v>
      </c>
      <c r="D8" s="47"/>
      <c r="E8" s="47"/>
    </row>
    <row r="9" ht="31.5" customHeight="1" spans="1:5">
      <c r="A9" s="17"/>
      <c r="B9" s="73"/>
      <c r="C9" s="47">
        <f t="shared" si="0"/>
        <v>0</v>
      </c>
      <c r="D9" s="47"/>
      <c r="E9" s="47"/>
    </row>
    <row r="10" ht="31.5" customHeight="1" spans="1:5">
      <c r="A10" s="17"/>
      <c r="B10" s="73"/>
      <c r="C10" s="47">
        <f t="shared" si="0"/>
        <v>0</v>
      </c>
      <c r="D10" s="47"/>
      <c r="E10" s="47"/>
    </row>
    <row r="11" ht="31.5" customHeight="1" spans="1:5">
      <c r="A11" s="17"/>
      <c r="B11" s="73"/>
      <c r="C11" s="47">
        <f t="shared" si="0"/>
        <v>0</v>
      </c>
      <c r="D11" s="47"/>
      <c r="E11" s="47"/>
    </row>
    <row r="12" ht="31.5" customHeight="1" spans="1:5">
      <c r="A12" s="17"/>
      <c r="B12" s="73"/>
      <c r="C12" s="47">
        <f t="shared" si="0"/>
        <v>0</v>
      </c>
      <c r="D12" s="47"/>
      <c r="E12" s="47"/>
    </row>
    <row r="13" ht="31.5" customHeight="1" spans="1:5">
      <c r="A13" s="17"/>
      <c r="B13" s="73"/>
      <c r="C13" s="47">
        <f t="shared" si="0"/>
        <v>0</v>
      </c>
      <c r="D13" s="47"/>
      <c r="E13" s="47"/>
    </row>
    <row r="14" ht="31.5" customHeight="1" spans="1:5">
      <c r="A14" s="17"/>
      <c r="B14" s="73"/>
      <c r="C14" s="47">
        <f t="shared" si="0"/>
        <v>0</v>
      </c>
      <c r="D14" s="47"/>
      <c r="E14" s="47"/>
    </row>
    <row r="15" ht="31.5" customHeight="1" spans="1:5">
      <c r="A15" s="17"/>
      <c r="B15" s="73"/>
      <c r="C15" s="47">
        <f t="shared" si="0"/>
        <v>0</v>
      </c>
      <c r="D15" s="47"/>
      <c r="E15" s="47"/>
    </row>
    <row r="16" ht="31.5" customHeight="1" spans="1:5">
      <c r="A16" s="17"/>
      <c r="B16" s="73"/>
      <c r="C16" s="47">
        <f t="shared" si="0"/>
        <v>0</v>
      </c>
      <c r="D16" s="47"/>
      <c r="E16" s="47"/>
    </row>
    <row r="17" ht="31.5" customHeight="1" spans="1:5">
      <c r="A17" s="17"/>
      <c r="B17" s="73"/>
      <c r="C17" s="47">
        <f t="shared" si="0"/>
        <v>0</v>
      </c>
      <c r="D17" s="47"/>
      <c r="E17" s="47"/>
    </row>
    <row r="18" ht="31.5" customHeight="1" spans="1:5">
      <c r="A18" s="17"/>
      <c r="B18" s="58"/>
      <c r="C18" s="47">
        <f t="shared" si="0"/>
        <v>0</v>
      </c>
      <c r="D18" s="47"/>
      <c r="E18" s="47"/>
    </row>
    <row r="19" ht="31.5" customHeight="1" spans="1:5">
      <c r="A19" s="17"/>
      <c r="B19" s="58"/>
      <c r="C19" s="47">
        <f t="shared" si="0"/>
        <v>0</v>
      </c>
      <c r="D19" s="47"/>
      <c r="E19" s="47"/>
    </row>
    <row r="20" ht="31.5" customHeight="1" spans="1:5">
      <c r="A20" s="17"/>
      <c r="B20" s="58"/>
      <c r="C20" s="47">
        <f t="shared" si="0"/>
        <v>0</v>
      </c>
      <c r="D20" s="47"/>
      <c r="E20" s="47"/>
    </row>
    <row r="21" ht="31.5" customHeight="1" spans="1:5">
      <c r="A21" s="17"/>
      <c r="B21" s="58"/>
      <c r="C21" s="47">
        <f t="shared" si="0"/>
        <v>0</v>
      </c>
      <c r="D21" s="47"/>
      <c r="E21" s="47"/>
    </row>
    <row r="22" customHeight="1" spans="1:5">
      <c r="A22" s="48"/>
      <c r="B22" s="48"/>
      <c r="C22" s="48"/>
      <c r="D22" s="48"/>
      <c r="E22" s="48"/>
    </row>
    <row r="23" customHeight="1" spans="1:5">
      <c r="A23" s="48"/>
      <c r="B23" s="48"/>
      <c r="C23" s="48"/>
      <c r="D23" s="48"/>
      <c r="E23" s="48"/>
    </row>
    <row r="24" customHeight="1" spans="2:5">
      <c r="B24" s="48"/>
      <c r="C24" s="48"/>
      <c r="D24" s="48"/>
      <c r="E24" s="48"/>
    </row>
    <row r="25" customHeight="1" spans="2:5">
      <c r="B25" s="48"/>
      <c r="C25" s="48"/>
      <c r="D25" s="48"/>
      <c r="E25" s="48"/>
    </row>
    <row r="26" customHeight="1" spans="2:3">
      <c r="B26" s="48"/>
      <c r="C26" s="48"/>
    </row>
    <row r="27" customHeight="1" spans="2:3">
      <c r="B27" s="48"/>
      <c r="C27" s="48"/>
    </row>
    <row r="28" customHeight="1" spans="3:3">
      <c r="C28" s="48"/>
    </row>
    <row r="29" customHeight="1" spans="3:3">
      <c r="C29" s="48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G9" sqref="G9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5" customWidth="1"/>
  </cols>
  <sheetData>
    <row r="1" ht="36" customHeight="1" spans="1:8">
      <c r="A1" s="49" t="s">
        <v>179</v>
      </c>
      <c r="B1" s="49"/>
      <c r="C1" s="49"/>
      <c r="D1" s="49"/>
      <c r="E1" s="49"/>
      <c r="F1" s="49"/>
      <c r="G1" s="49"/>
      <c r="H1" s="49"/>
    </row>
    <row r="2" ht="24.75" customHeight="1" spans="1:8">
      <c r="A2" s="37" t="str">
        <f>(部门基本情况表!A2)</f>
        <v>编报单位：万荣县林业局(本级)</v>
      </c>
      <c r="B2" s="37"/>
      <c r="C2" s="50"/>
      <c r="D2" s="38"/>
      <c r="E2" s="38"/>
      <c r="F2" s="38"/>
      <c r="G2" s="38"/>
      <c r="H2" s="38" t="s">
        <v>24</v>
      </c>
    </row>
    <row r="3" ht="24.75" customHeight="1" spans="1:8">
      <c r="A3" s="39" t="s">
        <v>180</v>
      </c>
      <c r="B3" s="51" t="s">
        <v>181</v>
      </c>
      <c r="C3" s="52"/>
      <c r="D3" s="52"/>
      <c r="E3" s="52"/>
      <c r="F3" s="52"/>
      <c r="G3" s="52"/>
      <c r="H3" s="53" t="s">
        <v>182</v>
      </c>
    </row>
    <row r="4" ht="24.75" customHeight="1" spans="1:8">
      <c r="A4" s="54"/>
      <c r="B4" s="55" t="s">
        <v>183</v>
      </c>
      <c r="C4" s="56"/>
      <c r="D4" s="51" t="s">
        <v>94</v>
      </c>
      <c r="E4" s="56"/>
      <c r="F4" s="51" t="s">
        <v>95</v>
      </c>
      <c r="G4" s="52"/>
      <c r="H4" s="40"/>
    </row>
    <row r="5" ht="33.75" customHeight="1" spans="1:8">
      <c r="A5" s="57"/>
      <c r="B5" s="58" t="s">
        <v>22</v>
      </c>
      <c r="C5" s="58" t="s">
        <v>184</v>
      </c>
      <c r="D5" s="58" t="s">
        <v>185</v>
      </c>
      <c r="E5" s="58" t="s">
        <v>184</v>
      </c>
      <c r="F5" s="58" t="s">
        <v>185</v>
      </c>
      <c r="G5" s="59" t="s">
        <v>184</v>
      </c>
      <c r="H5" s="40"/>
    </row>
    <row r="6" ht="39" customHeight="1" spans="1:10">
      <c r="A6" s="53" t="s">
        <v>186</v>
      </c>
      <c r="B6" s="60">
        <f t="shared" ref="B6:G6" si="0">SUM(B7,B8,B11)</f>
        <v>30000</v>
      </c>
      <c r="C6" s="60">
        <f t="shared" si="0"/>
        <v>30000</v>
      </c>
      <c r="D6" s="60">
        <f t="shared" si="0"/>
        <v>30000</v>
      </c>
      <c r="E6" s="60">
        <f t="shared" si="0"/>
        <v>30000</v>
      </c>
      <c r="F6" s="60">
        <f t="shared" si="0"/>
        <v>0</v>
      </c>
      <c r="G6" s="60">
        <f t="shared" si="0"/>
        <v>0</v>
      </c>
      <c r="H6" s="43"/>
      <c r="I6" s="48"/>
      <c r="J6" s="48"/>
    </row>
    <row r="7" ht="39" customHeight="1" spans="1:12">
      <c r="A7" s="61" t="s">
        <v>187</v>
      </c>
      <c r="B7" s="60">
        <f t="shared" ref="B7:B11" si="1">SUM(D7+F7)</f>
        <v>0</v>
      </c>
      <c r="C7" s="60">
        <f t="shared" ref="C7:C11" si="2">SUM(E7+G7)</f>
        <v>0</v>
      </c>
      <c r="D7" s="47"/>
      <c r="E7" s="47"/>
      <c r="F7" s="47"/>
      <c r="G7" s="47"/>
      <c r="H7" s="43"/>
      <c r="K7" s="48"/>
      <c r="L7" s="48"/>
    </row>
    <row r="8" ht="39" customHeight="1" spans="1:11">
      <c r="A8" s="61" t="s">
        <v>188</v>
      </c>
      <c r="B8" s="60">
        <f t="shared" si="1"/>
        <v>30000</v>
      </c>
      <c r="C8" s="60">
        <f t="shared" ref="C8:G8" si="3">SUM(C9:C10)</f>
        <v>30000</v>
      </c>
      <c r="D8" s="60">
        <v>30000</v>
      </c>
      <c r="E8" s="60">
        <f>SUM(E9:E10)</f>
        <v>30000</v>
      </c>
      <c r="F8" s="60"/>
      <c r="G8" s="60">
        <v>0</v>
      </c>
      <c r="H8" s="43"/>
      <c r="I8" s="48"/>
      <c r="J8" s="48"/>
      <c r="K8" s="48"/>
    </row>
    <row r="9" ht="39" customHeight="1" spans="1:12">
      <c r="A9" s="62" t="s">
        <v>189</v>
      </c>
      <c r="B9" s="60">
        <f t="shared" si="1"/>
        <v>0</v>
      </c>
      <c r="C9" s="60">
        <f t="shared" ref="C9:C11" si="4">SUM(E9+G9)</f>
        <v>0</v>
      </c>
      <c r="D9" s="47"/>
      <c r="E9" s="47"/>
      <c r="F9" s="47"/>
      <c r="G9" s="47"/>
      <c r="H9" s="43"/>
      <c r="I9" s="48"/>
      <c r="J9" s="48"/>
      <c r="L9" s="48"/>
    </row>
    <row r="10" ht="39" customHeight="1" spans="1:12">
      <c r="A10" s="62" t="s">
        <v>190</v>
      </c>
      <c r="B10" s="60">
        <f t="shared" si="1"/>
        <v>30000</v>
      </c>
      <c r="C10" s="60">
        <f t="shared" si="4"/>
        <v>30000</v>
      </c>
      <c r="D10" s="47">
        <v>30000</v>
      </c>
      <c r="E10" s="47">
        <v>30000</v>
      </c>
      <c r="F10" s="47"/>
      <c r="G10" s="47">
        <v>0</v>
      </c>
      <c r="H10" s="43"/>
      <c r="I10" s="48"/>
      <c r="J10" s="48"/>
      <c r="K10" s="48"/>
      <c r="L10" s="48"/>
    </row>
    <row r="11" ht="39" customHeight="1" spans="1:12">
      <c r="A11" s="63" t="s">
        <v>191</v>
      </c>
      <c r="B11" s="60">
        <f t="shared" si="1"/>
        <v>0</v>
      </c>
      <c r="C11" s="60">
        <v>0</v>
      </c>
      <c r="D11" s="47"/>
      <c r="E11" s="47">
        <v>0</v>
      </c>
      <c r="F11" s="47"/>
      <c r="G11" s="47">
        <v>0</v>
      </c>
      <c r="H11" s="43"/>
      <c r="I11" s="48"/>
      <c r="J11" s="48"/>
      <c r="K11" s="48"/>
      <c r="L11" s="48"/>
    </row>
    <row r="12" ht="257" customHeight="1" spans="1:10">
      <c r="A12" s="64" t="s">
        <v>192</v>
      </c>
      <c r="B12" s="65"/>
      <c r="C12" s="65"/>
      <c r="D12" s="65"/>
      <c r="E12" s="65"/>
      <c r="F12" s="65"/>
      <c r="G12" s="65"/>
      <c r="H12" s="66"/>
      <c r="I12" s="48"/>
      <c r="J12" s="48"/>
    </row>
    <row r="13" ht="32.25" customHeight="1" spans="1:11">
      <c r="A13" s="67" t="s">
        <v>193</v>
      </c>
      <c r="B13" s="68"/>
      <c r="C13" s="68"/>
      <c r="D13" s="68"/>
      <c r="E13" s="68"/>
      <c r="F13" s="68"/>
      <c r="G13" s="68"/>
      <c r="H13" s="68"/>
      <c r="K13" s="48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B5" sqref="B5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5.5" customWidth="1"/>
  </cols>
  <sheetData>
    <row r="1" ht="36" customHeight="1" spans="1:3">
      <c r="A1" s="36" t="s">
        <v>194</v>
      </c>
      <c r="B1" s="36"/>
      <c r="C1" s="36"/>
    </row>
    <row r="2" ht="27" customHeight="1" spans="1:3">
      <c r="A2" s="37" t="str">
        <f>(部门基本情况表!A2)</f>
        <v>编报单位：万荣县林业局(本级)</v>
      </c>
      <c r="B2" s="37"/>
      <c r="C2" s="38" t="s">
        <v>24</v>
      </c>
    </row>
    <row r="3" ht="41.25" customHeight="1" spans="1:3">
      <c r="A3" s="39" t="s">
        <v>195</v>
      </c>
      <c r="B3" s="40" t="s">
        <v>115</v>
      </c>
      <c r="C3" s="40" t="s">
        <v>182</v>
      </c>
    </row>
    <row r="4" ht="31.5" customHeight="1" spans="1:3">
      <c r="A4" s="41" t="s">
        <v>112</v>
      </c>
      <c r="B4" s="42">
        <f>SUM(B5:B21)</f>
        <v>187392.6</v>
      </c>
      <c r="C4" s="43"/>
    </row>
    <row r="5" ht="31.5" customHeight="1" spans="1:3">
      <c r="A5" s="44" t="s">
        <v>196</v>
      </c>
      <c r="B5" s="42">
        <f>SUM('一般公共预算财政拨款基本支出经济分类表（七）'!D5)</f>
        <v>187392.6</v>
      </c>
      <c r="C5" s="45" t="s">
        <v>197</v>
      </c>
    </row>
    <row r="6" ht="31.5" customHeight="1" spans="1:3">
      <c r="A6" s="46"/>
      <c r="B6" s="47"/>
      <c r="C6" s="43"/>
    </row>
    <row r="7" ht="31.5" customHeight="1" spans="1:3">
      <c r="A7" s="46"/>
      <c r="B7" s="47"/>
      <c r="C7" s="43"/>
    </row>
    <row r="8" ht="31.5" customHeight="1" spans="1:3">
      <c r="A8" s="46"/>
      <c r="B8" s="47"/>
      <c r="C8" s="43"/>
    </row>
    <row r="9" ht="31.5" customHeight="1" spans="1:3">
      <c r="A9" s="46"/>
      <c r="B9" s="47"/>
      <c r="C9" s="43"/>
    </row>
    <row r="10" ht="31.5" customHeight="1" spans="1:3">
      <c r="A10" s="46"/>
      <c r="B10" s="47"/>
      <c r="C10" s="43"/>
    </row>
    <row r="11" ht="31.5" customHeight="1" spans="1:3">
      <c r="A11" s="46"/>
      <c r="B11" s="47"/>
      <c r="C11" s="43"/>
    </row>
    <row r="12" ht="31.5" customHeight="1" spans="1:3">
      <c r="A12" s="46"/>
      <c r="B12" s="47"/>
      <c r="C12" s="43"/>
    </row>
    <row r="13" ht="31.5" customHeight="1" spans="1:3">
      <c r="A13" s="46"/>
      <c r="B13" s="47"/>
      <c r="C13" s="43"/>
    </row>
    <row r="14" ht="31.5" customHeight="1" spans="1:3">
      <c r="A14" s="46"/>
      <c r="B14" s="47"/>
      <c r="C14" s="43"/>
    </row>
    <row r="15" ht="31.5" customHeight="1" spans="1:3">
      <c r="A15" s="41"/>
      <c r="B15" s="47"/>
      <c r="C15" s="43"/>
    </row>
    <row r="16" ht="31.5" customHeight="1" spans="1:3">
      <c r="A16" s="41"/>
      <c r="B16" s="47"/>
      <c r="C16" s="43"/>
    </row>
    <row r="17" ht="31.5" customHeight="1" spans="1:3">
      <c r="A17" s="41"/>
      <c r="B17" s="47"/>
      <c r="C17" s="43"/>
    </row>
    <row r="18" ht="31.5" customHeight="1" spans="1:3">
      <c r="A18" s="41"/>
      <c r="B18" s="47"/>
      <c r="C18" s="43"/>
    </row>
    <row r="19" ht="31.5" customHeight="1" spans="1:3">
      <c r="A19" s="41"/>
      <c r="B19" s="47"/>
      <c r="C19" s="43"/>
    </row>
    <row r="20" ht="31.5" customHeight="1" spans="1:3">
      <c r="A20" s="41"/>
      <c r="B20" s="47"/>
      <c r="C20" s="43"/>
    </row>
    <row r="21" ht="31.5" customHeight="1" spans="1:3">
      <c r="A21" s="41"/>
      <c r="B21" s="47"/>
      <c r="C21" s="43"/>
    </row>
    <row r="22" customHeight="1" spans="1:3">
      <c r="A22" s="48"/>
      <c r="B22" s="48"/>
      <c r="C22" s="48"/>
    </row>
    <row r="23" customHeight="1" spans="1:3">
      <c r="A23" s="48"/>
      <c r="B23" s="48"/>
      <c r="C23" s="48"/>
    </row>
    <row r="24" customHeight="1" spans="1:3">
      <c r="A24" s="48"/>
      <c r="B24" s="48"/>
      <c r="C24" s="48"/>
    </row>
    <row r="25" customHeight="1" spans="2:3">
      <c r="B25" s="48"/>
      <c r="C25" s="48"/>
    </row>
    <row r="26" customHeight="1" spans="2:3">
      <c r="B26" s="48"/>
      <c r="C26" s="48"/>
    </row>
  </sheetData>
  <mergeCells count="2">
    <mergeCell ref="A1:C1"/>
    <mergeCell ref="A2:B2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workbookViewId="0">
      <selection activeCell="O11" sqref="O11:O12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222222222222" style="2" customWidth="1"/>
    <col min="4" max="4" width="6" style="2" customWidth="1"/>
    <col min="5" max="5" width="7.62222222222222" style="2" customWidth="1"/>
    <col min="6" max="6" width="25.3777777777778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2.1222222222222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198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编报单位：万荣县林业局(本级)</v>
      </c>
      <c r="B2" s="6"/>
      <c r="C2" s="6"/>
      <c r="D2" s="6"/>
      <c r="E2" s="6"/>
      <c r="F2" s="6"/>
      <c r="G2" s="7"/>
      <c r="H2" s="7"/>
      <c r="I2" s="7"/>
      <c r="J2" s="7"/>
      <c r="K2" s="7"/>
      <c r="L2" s="26" t="s">
        <v>199</v>
      </c>
      <c r="M2" s="26"/>
      <c r="N2" s="26"/>
      <c r="O2" s="27"/>
    </row>
    <row r="3" s="1" customFormat="1" ht="24" customHeight="1" spans="1:15">
      <c r="A3" s="8" t="s">
        <v>200</v>
      </c>
      <c r="B3" s="9" t="s">
        <v>201</v>
      </c>
      <c r="C3" s="9" t="s">
        <v>202</v>
      </c>
      <c r="D3" s="9" t="s">
        <v>203</v>
      </c>
      <c r="E3" s="9" t="s">
        <v>204</v>
      </c>
      <c r="F3" s="9" t="s">
        <v>205</v>
      </c>
      <c r="G3" s="10" t="s">
        <v>206</v>
      </c>
      <c r="H3" s="11"/>
      <c r="I3" s="11"/>
      <c r="J3" s="11"/>
      <c r="K3" s="11"/>
      <c r="L3" s="28"/>
      <c r="M3" s="29" t="s">
        <v>207</v>
      </c>
      <c r="N3" s="30"/>
      <c r="O3" s="9" t="s">
        <v>173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208</v>
      </c>
      <c r="H4" s="17" t="s">
        <v>209</v>
      </c>
      <c r="I4" s="17" t="s">
        <v>210</v>
      </c>
      <c r="J4" s="17" t="s">
        <v>211</v>
      </c>
      <c r="K4" s="17" t="s">
        <v>212</v>
      </c>
      <c r="L4" s="31" t="s">
        <v>213</v>
      </c>
      <c r="M4" s="32"/>
      <c r="N4" s="33"/>
      <c r="O4" s="13"/>
    </row>
    <row r="5" s="2" customFormat="1" ht="18.75" customHeight="1" spans="1:15">
      <c r="A5" s="18">
        <v>1</v>
      </c>
      <c r="B5" s="17" t="s">
        <v>214</v>
      </c>
      <c r="C5" s="18" t="s">
        <v>215</v>
      </c>
      <c r="D5" s="17" t="s">
        <v>216</v>
      </c>
      <c r="E5" s="18">
        <v>2</v>
      </c>
      <c r="F5" s="17" t="s">
        <v>217</v>
      </c>
      <c r="G5" s="19">
        <f t="shared" ref="G5:G9" si="0">SUM(H5:L6)</f>
        <v>15000</v>
      </c>
      <c r="H5" s="19">
        <v>15000</v>
      </c>
      <c r="I5" s="19"/>
      <c r="J5" s="19"/>
      <c r="K5" s="19"/>
      <c r="L5" s="19"/>
      <c r="M5" s="34" t="s">
        <v>218</v>
      </c>
      <c r="N5" s="34" t="s">
        <v>219</v>
      </c>
      <c r="O5" s="18"/>
    </row>
    <row r="6" s="2" customFormat="1" ht="18.75" customHeight="1" spans="1:15">
      <c r="A6" s="18"/>
      <c r="B6" s="18"/>
      <c r="C6" s="18"/>
      <c r="D6" s="18"/>
      <c r="E6" s="18"/>
      <c r="F6" s="17"/>
      <c r="G6" s="19"/>
      <c r="H6" s="19"/>
      <c r="I6" s="19"/>
      <c r="J6" s="19"/>
      <c r="K6" s="19"/>
      <c r="L6" s="19"/>
      <c r="M6" s="34" t="s">
        <v>220</v>
      </c>
      <c r="N6" s="34" t="s">
        <v>219</v>
      </c>
      <c r="O6" s="18"/>
    </row>
    <row r="7" s="2" customFormat="1" ht="18.75" customHeight="1" spans="1:15">
      <c r="A7" s="8">
        <v>2</v>
      </c>
      <c r="B7" s="8" t="s">
        <v>221</v>
      </c>
      <c r="C7" s="8" t="s">
        <v>222</v>
      </c>
      <c r="D7" s="8" t="s">
        <v>223</v>
      </c>
      <c r="E7" s="8">
        <v>5</v>
      </c>
      <c r="F7" s="9" t="s">
        <v>224</v>
      </c>
      <c r="G7" s="20">
        <f t="shared" ref="G7:G11" si="1">SUM(H7:L8)</f>
        <v>20000</v>
      </c>
      <c r="H7" s="20">
        <v>20000</v>
      </c>
      <c r="I7" s="20"/>
      <c r="J7" s="20"/>
      <c r="K7" s="20"/>
      <c r="L7" s="20"/>
      <c r="M7" s="34" t="s">
        <v>218</v>
      </c>
      <c r="N7" s="34" t="s">
        <v>219</v>
      </c>
      <c r="O7" s="8"/>
    </row>
    <row r="8" s="2" customFormat="1" ht="18.75" customHeight="1" spans="1:15">
      <c r="A8" s="15"/>
      <c r="B8" s="15"/>
      <c r="C8" s="15"/>
      <c r="D8" s="15"/>
      <c r="E8" s="15"/>
      <c r="F8" s="14"/>
      <c r="G8" s="21"/>
      <c r="H8" s="21"/>
      <c r="I8" s="21"/>
      <c r="J8" s="21"/>
      <c r="K8" s="21"/>
      <c r="L8" s="21"/>
      <c r="M8" s="34" t="s">
        <v>220</v>
      </c>
      <c r="N8" s="34" t="s">
        <v>219</v>
      </c>
      <c r="O8" s="15"/>
    </row>
    <row r="9" s="2" customFormat="1" ht="18.75" customHeight="1" spans="1:15">
      <c r="A9" s="18">
        <v>3</v>
      </c>
      <c r="B9" s="8" t="s">
        <v>225</v>
      </c>
      <c r="C9" s="8" t="s">
        <v>226</v>
      </c>
      <c r="D9" s="8" t="s">
        <v>227</v>
      </c>
      <c r="E9" s="8">
        <v>2</v>
      </c>
      <c r="F9" s="9" t="s">
        <v>228</v>
      </c>
      <c r="G9" s="20">
        <f>SUM(H9:L10)</f>
        <v>75000</v>
      </c>
      <c r="H9" s="20">
        <v>75000</v>
      </c>
      <c r="I9" s="20"/>
      <c r="J9" s="20"/>
      <c r="K9" s="20"/>
      <c r="L9" s="20"/>
      <c r="M9" s="34" t="s">
        <v>218</v>
      </c>
      <c r="N9" s="34" t="s">
        <v>219</v>
      </c>
      <c r="O9" s="8"/>
    </row>
    <row r="10" s="2" customFormat="1" ht="18.75" customHeight="1" spans="1:15">
      <c r="A10" s="18"/>
      <c r="B10" s="15"/>
      <c r="C10" s="15"/>
      <c r="D10" s="15"/>
      <c r="E10" s="15"/>
      <c r="F10" s="14"/>
      <c r="G10" s="21"/>
      <c r="H10" s="21"/>
      <c r="I10" s="21"/>
      <c r="J10" s="21"/>
      <c r="K10" s="21"/>
      <c r="L10" s="21"/>
      <c r="M10" s="34" t="s">
        <v>220</v>
      </c>
      <c r="N10" s="34" t="s">
        <v>219</v>
      </c>
      <c r="O10" s="15"/>
    </row>
    <row r="11" s="2" customFormat="1" ht="18.75" customHeight="1" spans="1:15">
      <c r="A11" s="8">
        <v>4</v>
      </c>
      <c r="B11" s="8" t="s">
        <v>229</v>
      </c>
      <c r="C11" s="8" t="s">
        <v>222</v>
      </c>
      <c r="D11" s="8" t="s">
        <v>223</v>
      </c>
      <c r="E11" s="8">
        <v>1</v>
      </c>
      <c r="F11" s="9" t="s">
        <v>229</v>
      </c>
      <c r="G11" s="20">
        <f>SUM(H11:L12)</f>
        <v>60000</v>
      </c>
      <c r="H11" s="20">
        <v>60000</v>
      </c>
      <c r="I11" s="20"/>
      <c r="J11" s="20"/>
      <c r="K11" s="20"/>
      <c r="L11" s="20"/>
      <c r="M11" s="34" t="s">
        <v>218</v>
      </c>
      <c r="N11" s="34" t="s">
        <v>219</v>
      </c>
      <c r="O11" s="8"/>
    </row>
    <row r="12" s="2" customFormat="1" ht="18.75" customHeight="1" spans="1:15">
      <c r="A12" s="15"/>
      <c r="B12" s="15"/>
      <c r="C12" s="15"/>
      <c r="D12" s="15"/>
      <c r="E12" s="15"/>
      <c r="F12" s="14"/>
      <c r="G12" s="21"/>
      <c r="H12" s="21"/>
      <c r="I12" s="21"/>
      <c r="J12" s="21"/>
      <c r="K12" s="21"/>
      <c r="L12" s="21"/>
      <c r="M12" s="34" t="s">
        <v>220</v>
      </c>
      <c r="N12" s="34" t="s">
        <v>219</v>
      </c>
      <c r="O12" s="15"/>
    </row>
    <row r="13" s="2" customFormat="1" ht="18.75" customHeight="1" spans="1:15">
      <c r="A13" s="18">
        <v>5</v>
      </c>
      <c r="B13" s="8" t="s">
        <v>230</v>
      </c>
      <c r="C13" s="8" t="s">
        <v>222</v>
      </c>
      <c r="D13" s="8" t="s">
        <v>223</v>
      </c>
      <c r="E13" s="8">
        <v>1</v>
      </c>
      <c r="F13" s="9" t="s">
        <v>230</v>
      </c>
      <c r="G13" s="20">
        <f t="shared" ref="G13:G17" si="2">SUM(H13:L14)</f>
        <v>10000</v>
      </c>
      <c r="H13" s="20">
        <v>10000</v>
      </c>
      <c r="I13" s="20"/>
      <c r="J13" s="20"/>
      <c r="K13" s="20"/>
      <c r="L13" s="20"/>
      <c r="M13" s="34" t="s">
        <v>218</v>
      </c>
      <c r="N13" s="34" t="s">
        <v>219</v>
      </c>
      <c r="O13" s="8"/>
    </row>
    <row r="14" s="2" customFormat="1" ht="18.75" customHeight="1" spans="1:15">
      <c r="A14" s="18"/>
      <c r="B14" s="15"/>
      <c r="C14" s="15"/>
      <c r="D14" s="15"/>
      <c r="E14" s="15"/>
      <c r="F14" s="14"/>
      <c r="G14" s="21"/>
      <c r="H14" s="21"/>
      <c r="I14" s="21"/>
      <c r="J14" s="21"/>
      <c r="K14" s="21"/>
      <c r="L14" s="21"/>
      <c r="M14" s="34" t="s">
        <v>220</v>
      </c>
      <c r="N14" s="34" t="s">
        <v>219</v>
      </c>
      <c r="O14" s="15"/>
    </row>
    <row r="15" s="2" customFormat="1" ht="18.75" customHeight="1" spans="1:15">
      <c r="A15" s="8">
        <v>6</v>
      </c>
      <c r="B15" s="8" t="s">
        <v>231</v>
      </c>
      <c r="C15" s="8" t="s">
        <v>222</v>
      </c>
      <c r="D15" s="8" t="s">
        <v>232</v>
      </c>
      <c r="E15" s="8">
        <v>500</v>
      </c>
      <c r="F15" s="9" t="s">
        <v>231</v>
      </c>
      <c r="G15" s="20">
        <f>SUM(H15:L16)</f>
        <v>100000</v>
      </c>
      <c r="H15" s="20">
        <v>100000</v>
      </c>
      <c r="I15" s="20"/>
      <c r="J15" s="20"/>
      <c r="K15" s="20"/>
      <c r="L15" s="20"/>
      <c r="M15" s="34" t="s">
        <v>218</v>
      </c>
      <c r="N15" s="34" t="s">
        <v>219</v>
      </c>
      <c r="O15" s="8"/>
    </row>
    <row r="16" s="2" customFormat="1" ht="18.75" customHeight="1" spans="1:15">
      <c r="A16" s="15"/>
      <c r="B16" s="15"/>
      <c r="C16" s="15"/>
      <c r="D16" s="15"/>
      <c r="E16" s="15"/>
      <c r="F16" s="14"/>
      <c r="G16" s="21"/>
      <c r="H16" s="21"/>
      <c r="I16" s="21"/>
      <c r="J16" s="21"/>
      <c r="K16" s="21"/>
      <c r="L16" s="21"/>
      <c r="M16" s="34" t="s">
        <v>220</v>
      </c>
      <c r="N16" s="34" t="s">
        <v>219</v>
      </c>
      <c r="O16" s="15"/>
    </row>
    <row r="17" s="2" customFormat="1" ht="18.75" customHeight="1" spans="1:15">
      <c r="A17" s="8">
        <v>7</v>
      </c>
      <c r="B17" s="8" t="s">
        <v>233</v>
      </c>
      <c r="C17" s="8" t="s">
        <v>234</v>
      </c>
      <c r="D17" s="8" t="s">
        <v>235</v>
      </c>
      <c r="E17" s="8">
        <v>2</v>
      </c>
      <c r="F17" s="9" t="s">
        <v>236</v>
      </c>
      <c r="G17" s="20">
        <v>4000</v>
      </c>
      <c r="H17" s="20">
        <v>4000</v>
      </c>
      <c r="I17" s="20"/>
      <c r="J17" s="20"/>
      <c r="K17" s="20"/>
      <c r="L17" s="20"/>
      <c r="M17" s="34" t="s">
        <v>218</v>
      </c>
      <c r="N17" s="34" t="s">
        <v>219</v>
      </c>
      <c r="O17" s="8"/>
    </row>
    <row r="18" s="2" customFormat="1" ht="18.75" customHeight="1" spans="1:15">
      <c r="A18" s="15"/>
      <c r="B18" s="15"/>
      <c r="C18" s="15"/>
      <c r="D18" s="15"/>
      <c r="E18" s="15"/>
      <c r="F18" s="14"/>
      <c r="G18" s="21"/>
      <c r="H18" s="21"/>
      <c r="I18" s="21"/>
      <c r="J18" s="21"/>
      <c r="K18" s="21"/>
      <c r="L18" s="21"/>
      <c r="M18" s="34" t="s">
        <v>220</v>
      </c>
      <c r="N18" s="34" t="s">
        <v>219</v>
      </c>
      <c r="O18" s="15"/>
    </row>
    <row r="19" s="2" customFormat="1" ht="18.75" customHeight="1" spans="1:15">
      <c r="A19" s="8"/>
      <c r="B19" s="8"/>
      <c r="C19" s="8"/>
      <c r="D19" s="8"/>
      <c r="E19" s="8"/>
      <c r="F19" s="9"/>
      <c r="G19" s="20">
        <f>SUM(H19:L20)</f>
        <v>0</v>
      </c>
      <c r="H19" s="20"/>
      <c r="I19" s="20"/>
      <c r="J19" s="20"/>
      <c r="K19" s="20"/>
      <c r="L19" s="20"/>
      <c r="M19" s="20"/>
      <c r="N19" s="20"/>
      <c r="O19" s="8"/>
    </row>
    <row r="20" s="2" customFormat="1" ht="18.75" customHeight="1" spans="1:15">
      <c r="A20" s="15"/>
      <c r="B20" s="15"/>
      <c r="C20" s="15"/>
      <c r="D20" s="15"/>
      <c r="E20" s="15"/>
      <c r="F20" s="14"/>
      <c r="G20" s="21"/>
      <c r="H20" s="21"/>
      <c r="I20" s="21"/>
      <c r="J20" s="21"/>
      <c r="K20" s="21"/>
      <c r="L20" s="21"/>
      <c r="M20" s="21"/>
      <c r="N20" s="21"/>
      <c r="O20" s="15"/>
    </row>
    <row r="21" s="2" customFormat="1" ht="18.75" customHeight="1" spans="1:15">
      <c r="A21" s="8"/>
      <c r="B21" s="8"/>
      <c r="C21" s="8"/>
      <c r="D21" s="8"/>
      <c r="E21" s="8"/>
      <c r="F21" s="9"/>
      <c r="G21" s="20">
        <f>SUM(H21:L22)</f>
        <v>0</v>
      </c>
      <c r="H21" s="20"/>
      <c r="I21" s="20"/>
      <c r="J21" s="20"/>
      <c r="K21" s="20"/>
      <c r="L21" s="20"/>
      <c r="M21" s="20"/>
      <c r="N21" s="20"/>
      <c r="O21" s="8"/>
    </row>
    <row r="22" s="2" customFormat="1" ht="18.75" customHeight="1" spans="1:15">
      <c r="A22" s="15"/>
      <c r="B22" s="15"/>
      <c r="C22" s="15"/>
      <c r="D22" s="15"/>
      <c r="E22" s="15"/>
      <c r="F22" s="14"/>
      <c r="G22" s="21"/>
      <c r="H22" s="21"/>
      <c r="I22" s="21"/>
      <c r="J22" s="21"/>
      <c r="K22" s="21"/>
      <c r="L22" s="21"/>
      <c r="M22" s="21"/>
      <c r="N22" s="21"/>
      <c r="O22" s="15"/>
    </row>
    <row r="23" s="2" customFormat="1" ht="36" customHeight="1" spans="1:15">
      <c r="A23" s="22" t="s">
        <v>237</v>
      </c>
      <c r="B23" s="23"/>
      <c r="C23" s="23"/>
      <c r="D23" s="23"/>
      <c r="E23" s="23"/>
      <c r="F23" s="24"/>
      <c r="G23" s="25">
        <f>SUM(G5:G22)</f>
        <v>284000</v>
      </c>
      <c r="H23" s="19">
        <f t="shared" ref="H23:L23" si="3">SUM(H5:H22)</f>
        <v>284000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34"/>
      <c r="N23" s="34"/>
      <c r="O23" s="35"/>
    </row>
  </sheetData>
  <mergeCells count="134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M19:M20"/>
    <mergeCell ref="M21:M22"/>
    <mergeCell ref="N19:N20"/>
    <mergeCell ref="N21:N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H11">
    <cfRule type="cellIs" dxfId="0" priority="1" stopIfTrue="1" operator="equal">
      <formula>0</formula>
    </cfRule>
  </conditionalFormatting>
  <conditionalFormatting sqref="H13">
    <cfRule type="cellIs" dxfId="0" priority="2" stopIfTrue="1" operator="equal">
      <formula>0</formula>
    </cfRule>
  </conditionalFormatting>
  <conditionalFormatting sqref="G23:L23 G9:H9 I5:L6 H7:L8 I9:L14 H15:L16 I17:L18 H19:N22 G5:H5 G7 G11 G13 G15 G19 G21">
    <cfRule type="cellIs" dxfId="0" priority="3" stopIfTrue="1" operator="equal">
      <formula>0</formula>
    </cfRule>
  </conditionalFormatting>
  <conditionalFormatting sqref="H17:H18 G17">
    <cfRule type="cellIs" dxfId="0" priority="4" stopIfTrue="1" operator="equal">
      <formula>0</formula>
    </cfRule>
  </conditionalFormatting>
  <printOptions horizontalCentered="1" verticalCentered="1"/>
  <pageMargins left="0.786805555555556" right="1.0625" top="0.865277777777778" bottom="0.865277777777778" header="0.313888888888889" footer="0.313888888888889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workbookViewId="0">
      <selection activeCell="H14" sqref="H14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29.25" customHeight="1" spans="1:4">
      <c r="A1" s="49" t="s">
        <v>23</v>
      </c>
      <c r="B1" s="49"/>
      <c r="C1" s="49"/>
      <c r="D1" s="49"/>
    </row>
    <row r="2" ht="22.5" customHeight="1" spans="1:4">
      <c r="A2" s="69" t="str">
        <f>(部门基本情况表!A2)</f>
        <v>编报单位：万荣县林业局(本级)</v>
      </c>
      <c r="B2" s="69"/>
      <c r="C2" s="150"/>
      <c r="D2" s="145" t="s">
        <v>24</v>
      </c>
    </row>
    <row r="3" ht="30" customHeight="1" spans="1:4">
      <c r="A3" s="124" t="s">
        <v>25</v>
      </c>
      <c r="B3" s="151"/>
      <c r="C3" s="152" t="s">
        <v>26</v>
      </c>
      <c r="D3" s="153"/>
    </row>
    <row r="4" ht="26.25" customHeight="1" spans="1:4">
      <c r="A4" s="51" t="s">
        <v>27</v>
      </c>
      <c r="B4" s="154" t="s">
        <v>28</v>
      </c>
      <c r="C4" s="155" t="s">
        <v>27</v>
      </c>
      <c r="D4" s="156" t="s">
        <v>28</v>
      </c>
    </row>
    <row r="5" ht="20.25" customHeight="1" spans="1:6">
      <c r="A5" s="157" t="s">
        <v>29</v>
      </c>
      <c r="B5" s="131">
        <f>SUM(B6:B7)</f>
        <v>2089985.3</v>
      </c>
      <c r="C5" s="130" t="s">
        <v>30</v>
      </c>
      <c r="D5" s="131"/>
      <c r="E5" s="158"/>
      <c r="F5" s="48"/>
    </row>
    <row r="6" ht="20.25" customHeight="1" spans="1:7">
      <c r="A6" s="159" t="s">
        <v>31</v>
      </c>
      <c r="B6" s="136">
        <f>SUM('部门预算收入总表（二）'!D5)</f>
        <v>2089985.3</v>
      </c>
      <c r="C6" s="130" t="s">
        <v>32</v>
      </c>
      <c r="D6" s="131"/>
      <c r="F6" s="48"/>
      <c r="G6" s="48"/>
    </row>
    <row r="7" ht="20.25" customHeight="1" spans="1:6">
      <c r="A7" s="128" t="s">
        <v>33</v>
      </c>
      <c r="B7" s="136">
        <f>SUM('部门预算收入总表（二）'!E5)</f>
        <v>0</v>
      </c>
      <c r="C7" s="130" t="s">
        <v>34</v>
      </c>
      <c r="D7" s="131"/>
      <c r="E7" s="48"/>
      <c r="F7" s="48"/>
    </row>
    <row r="8" ht="20.25" customHeight="1" spans="1:6">
      <c r="A8" s="159" t="s">
        <v>35</v>
      </c>
      <c r="B8" s="136">
        <f>SUM('部门预算收入总表（二）'!F5)</f>
        <v>0</v>
      </c>
      <c r="C8" s="130" t="s">
        <v>36</v>
      </c>
      <c r="D8" s="131"/>
      <c r="E8" s="48"/>
      <c r="F8" s="48"/>
    </row>
    <row r="9" ht="20.25" customHeight="1" spans="1:7">
      <c r="A9" s="159" t="s">
        <v>37</v>
      </c>
      <c r="B9" s="160"/>
      <c r="C9" s="130" t="s">
        <v>38</v>
      </c>
      <c r="D9" s="131"/>
      <c r="E9" s="48"/>
      <c r="F9" s="48"/>
      <c r="G9" s="48"/>
    </row>
    <row r="10" ht="20.25" customHeight="1" spans="1:7">
      <c r="A10" s="159" t="s">
        <v>39</v>
      </c>
      <c r="B10" s="160">
        <f>SUM('部门预算收入总表（二）'!G5)</f>
        <v>0</v>
      </c>
      <c r="C10" s="130" t="s">
        <v>40</v>
      </c>
      <c r="D10" s="131"/>
      <c r="E10" s="158"/>
      <c r="F10" s="48"/>
      <c r="G10" s="48"/>
    </row>
    <row r="11" ht="20.25" customHeight="1" spans="1:7">
      <c r="A11" s="79"/>
      <c r="B11" s="138"/>
      <c r="C11" s="45" t="s">
        <v>41</v>
      </c>
      <c r="D11" s="131"/>
      <c r="E11" s="48"/>
      <c r="F11" s="48"/>
      <c r="G11" s="48"/>
    </row>
    <row r="12" ht="20.25" customHeight="1" spans="1:6">
      <c r="A12" s="79"/>
      <c r="B12" s="138"/>
      <c r="C12" s="130" t="s">
        <v>42</v>
      </c>
      <c r="D12" s="135">
        <v>124357.64</v>
      </c>
      <c r="E12" s="48"/>
      <c r="F12" s="48"/>
    </row>
    <row r="13" ht="20.25" customHeight="1" spans="1:7">
      <c r="A13" s="79"/>
      <c r="B13" s="138"/>
      <c r="C13" s="130" t="s">
        <v>43</v>
      </c>
      <c r="D13" s="131"/>
      <c r="E13" s="48"/>
      <c r="F13" s="48"/>
      <c r="G13" s="48"/>
    </row>
    <row r="14" ht="20.25" customHeight="1" spans="1:6">
      <c r="A14" s="79"/>
      <c r="B14" s="138"/>
      <c r="C14" s="45" t="s">
        <v>44</v>
      </c>
      <c r="D14" s="131">
        <v>34953.3</v>
      </c>
      <c r="E14" s="48"/>
      <c r="F14" s="48"/>
    </row>
    <row r="15" ht="20.25" customHeight="1" spans="1:7">
      <c r="A15" s="79"/>
      <c r="B15" s="138"/>
      <c r="C15" s="130" t="s">
        <v>45</v>
      </c>
      <c r="D15" s="131"/>
      <c r="E15" s="48"/>
      <c r="F15" s="48"/>
      <c r="G15" s="48"/>
    </row>
    <row r="16" ht="20.25" customHeight="1" spans="1:6">
      <c r="A16" s="79"/>
      <c r="B16" s="138"/>
      <c r="C16" s="130" t="s">
        <v>46</v>
      </c>
      <c r="D16" s="131"/>
      <c r="E16" s="48"/>
      <c r="F16" s="48"/>
    </row>
    <row r="17" ht="20.25" customHeight="1" spans="1:5">
      <c r="A17" s="79"/>
      <c r="B17" s="138"/>
      <c r="C17" s="130" t="s">
        <v>47</v>
      </c>
      <c r="D17" s="131">
        <v>1871700.6</v>
      </c>
      <c r="E17" s="48"/>
    </row>
    <row r="18" ht="20.25" customHeight="1" spans="1:8">
      <c r="A18" s="79"/>
      <c r="B18" s="138"/>
      <c r="C18" s="130" t="s">
        <v>48</v>
      </c>
      <c r="D18" s="131"/>
      <c r="E18" s="48"/>
      <c r="F18" s="48"/>
      <c r="G18" s="48"/>
      <c r="H18" s="48"/>
    </row>
    <row r="19" ht="20.25" customHeight="1" spans="1:8">
      <c r="A19" s="79"/>
      <c r="B19" s="138"/>
      <c r="C19" s="130" t="s">
        <v>49</v>
      </c>
      <c r="D19" s="131"/>
      <c r="E19" s="48"/>
      <c r="F19" s="48"/>
      <c r="G19" s="48"/>
      <c r="H19" s="48"/>
    </row>
    <row r="20" ht="20.25" customHeight="1" spans="1:6">
      <c r="A20" s="79"/>
      <c r="B20" s="138"/>
      <c r="C20" s="130" t="s">
        <v>50</v>
      </c>
      <c r="D20" s="131"/>
      <c r="E20" s="48"/>
      <c r="F20" s="48"/>
    </row>
    <row r="21" ht="20.25" customHeight="1" spans="1:4">
      <c r="A21" s="79"/>
      <c r="B21" s="138"/>
      <c r="C21" s="130" t="s">
        <v>51</v>
      </c>
      <c r="D21" s="131"/>
    </row>
    <row r="22" ht="20.25" customHeight="1" spans="1:5">
      <c r="A22" s="79"/>
      <c r="B22" s="138"/>
      <c r="C22" s="130" t="s">
        <v>52</v>
      </c>
      <c r="D22" s="131"/>
      <c r="E22" s="48"/>
    </row>
    <row r="23" ht="20.25" customHeight="1" spans="1:6">
      <c r="A23" s="79"/>
      <c r="B23" s="138"/>
      <c r="C23" s="45" t="s">
        <v>53</v>
      </c>
      <c r="D23" s="131"/>
      <c r="E23" s="48"/>
      <c r="F23" s="48"/>
    </row>
    <row r="24" ht="20.25" customHeight="1" spans="1:7">
      <c r="A24" s="79"/>
      <c r="B24" s="138"/>
      <c r="C24" s="130" t="s">
        <v>54</v>
      </c>
      <c r="D24" s="131">
        <v>58973.76</v>
      </c>
      <c r="E24" s="48"/>
      <c r="F24" s="48"/>
      <c r="G24" s="48"/>
    </row>
    <row r="25" ht="20.25" customHeight="1" spans="1:7">
      <c r="A25" s="79"/>
      <c r="B25" s="138"/>
      <c r="C25" s="130" t="s">
        <v>55</v>
      </c>
      <c r="D25" s="131"/>
      <c r="E25" s="48"/>
      <c r="F25" s="48"/>
      <c r="G25" s="48"/>
    </row>
    <row r="26" ht="20.25" customHeight="1" spans="1:7">
      <c r="A26" s="79"/>
      <c r="B26" s="138"/>
      <c r="C26" s="139" t="s">
        <v>56</v>
      </c>
      <c r="D26" s="131"/>
      <c r="E26" s="48"/>
      <c r="F26" s="48"/>
      <c r="G26" s="48"/>
    </row>
    <row r="27" ht="20.25" customHeight="1" spans="1:7">
      <c r="A27" s="79"/>
      <c r="B27" s="138"/>
      <c r="C27" s="130" t="s">
        <v>57</v>
      </c>
      <c r="D27" s="131"/>
      <c r="E27" s="48"/>
      <c r="F27" s="48"/>
      <c r="G27" s="48"/>
    </row>
    <row r="28" ht="20.25" customHeight="1" spans="1:7">
      <c r="A28" s="79"/>
      <c r="B28" s="137"/>
      <c r="C28" s="130" t="s">
        <v>58</v>
      </c>
      <c r="D28" s="131">
        <v>0</v>
      </c>
      <c r="E28" s="48"/>
      <c r="F28" s="48"/>
      <c r="G28" s="48"/>
    </row>
    <row r="29" ht="20.25" customHeight="1" spans="1:6">
      <c r="A29" s="79"/>
      <c r="B29" s="138"/>
      <c r="C29" s="130" t="s">
        <v>59</v>
      </c>
      <c r="D29" s="131">
        <v>0</v>
      </c>
      <c r="E29" s="48"/>
      <c r="F29" s="48"/>
    </row>
    <row r="30" ht="20.25" customHeight="1" spans="1:8">
      <c r="A30" s="79"/>
      <c r="B30" s="138"/>
      <c r="C30" s="130" t="s">
        <v>60</v>
      </c>
      <c r="D30" s="131">
        <v>0</v>
      </c>
      <c r="E30" s="48"/>
      <c r="F30" s="48"/>
      <c r="G30" s="48"/>
      <c r="H30" s="48"/>
    </row>
    <row r="31" ht="20.25" customHeight="1" spans="1:9">
      <c r="A31" s="79"/>
      <c r="B31" s="138"/>
      <c r="C31" s="139" t="s">
        <v>61</v>
      </c>
      <c r="D31" s="131">
        <v>0</v>
      </c>
      <c r="E31" s="48"/>
      <c r="F31" s="48"/>
      <c r="G31" s="48"/>
      <c r="H31" s="48"/>
      <c r="I31" s="48"/>
    </row>
    <row r="32" ht="20.25" customHeight="1" spans="1:7">
      <c r="A32" s="79"/>
      <c r="B32" s="161"/>
      <c r="C32" s="139" t="s">
        <v>62</v>
      </c>
      <c r="D32" s="131">
        <v>0</v>
      </c>
      <c r="E32" s="48"/>
      <c r="F32" s="48"/>
      <c r="G32" s="48"/>
    </row>
    <row r="33" ht="20.25" customHeight="1" spans="1:5">
      <c r="A33" s="16" t="s">
        <v>63</v>
      </c>
      <c r="B33" s="162">
        <f>SUM(B5+B8+B9+B10)</f>
        <v>2089985.3</v>
      </c>
      <c r="C33" s="40" t="s">
        <v>64</v>
      </c>
      <c r="D33" s="136">
        <f>SUM(D5:D32)</f>
        <v>2089985.3</v>
      </c>
      <c r="E33" s="48"/>
    </row>
    <row r="34" customHeight="1" spans="2:3">
      <c r="B34" s="48"/>
      <c r="C34" s="48"/>
    </row>
    <row r="35" customHeight="1" spans="2:2">
      <c r="B35" s="48"/>
    </row>
  </sheetData>
  <mergeCells count="2">
    <mergeCell ref="A1:D1"/>
    <mergeCell ref="A2:B2"/>
  </mergeCells>
  <printOptions horizontalCentered="1" verticalCentered="1"/>
  <pageMargins left="0.865277777777778" right="0.865277777777778" top="0.826388888888889" bottom="0.511805555555556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workbookViewId="0">
      <selection activeCell="D10" sqref="D10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1.6222222222222" customWidth="1"/>
    <col min="7" max="7" width="12.6222222222222" customWidth="1"/>
  </cols>
  <sheetData>
    <row r="1" ht="36" customHeight="1" spans="1:7">
      <c r="A1" s="49" t="s">
        <v>65</v>
      </c>
      <c r="B1" s="49"/>
      <c r="C1" s="49"/>
      <c r="D1" s="49"/>
      <c r="E1" s="49"/>
      <c r="F1" s="49"/>
      <c r="G1" s="49"/>
    </row>
    <row r="2" ht="28.5" customHeight="1" spans="1:7">
      <c r="A2" s="69" t="str">
        <f>(部门基本情况表!A2)</f>
        <v>编报单位：万荣县林业局(本级)</v>
      </c>
      <c r="B2" s="69"/>
      <c r="C2" s="69"/>
      <c r="D2" s="69"/>
      <c r="E2" s="69"/>
      <c r="G2" s="145" t="s">
        <v>24</v>
      </c>
    </row>
    <row r="3" ht="30" customHeight="1" spans="1:7">
      <c r="A3" s="55" t="s">
        <v>66</v>
      </c>
      <c r="B3" s="56"/>
      <c r="C3" s="72" t="s">
        <v>67</v>
      </c>
      <c r="D3" s="46" t="s">
        <v>68</v>
      </c>
      <c r="E3" s="146"/>
      <c r="F3" s="72" t="s">
        <v>69</v>
      </c>
      <c r="G3" s="147" t="s">
        <v>70</v>
      </c>
    </row>
    <row r="4" ht="32.25" customHeight="1" spans="1:7">
      <c r="A4" s="40" t="s">
        <v>71</v>
      </c>
      <c r="B4" s="40" t="s">
        <v>72</v>
      </c>
      <c r="C4" s="72"/>
      <c r="D4" s="148" t="s">
        <v>73</v>
      </c>
      <c r="E4" s="81" t="s">
        <v>74</v>
      </c>
      <c r="F4" s="72"/>
      <c r="G4" s="82"/>
    </row>
    <row r="5" ht="31.5" customHeight="1" spans="1:7">
      <c r="A5" s="123"/>
      <c r="B5" s="122" t="s">
        <v>22</v>
      </c>
      <c r="C5" s="131">
        <f>SUM(D5:G5)</f>
        <v>2089985.3</v>
      </c>
      <c r="D5" s="131">
        <f>SUM('财政拨款预算收支总表（四）'!B7)</f>
        <v>2089985.3</v>
      </c>
      <c r="E5" s="131">
        <f>SUM('财政拨款预算收支总表（四）'!B8)</f>
        <v>0</v>
      </c>
      <c r="F5" s="131">
        <f>SUM('政府性基金预算收入表（九）'!C5)</f>
        <v>0</v>
      </c>
      <c r="G5" s="131">
        <f>SUM(G13:G21)</f>
        <v>0</v>
      </c>
    </row>
    <row r="6" ht="31.5" customHeight="1" spans="1:7">
      <c r="A6" s="144" t="s">
        <v>75</v>
      </c>
      <c r="B6" s="144" t="s">
        <v>76</v>
      </c>
      <c r="C6" s="131">
        <f>SUM(D6:G6)</f>
        <v>771700.6</v>
      </c>
      <c r="D6" s="131">
        <v>771700.6</v>
      </c>
      <c r="E6" s="131"/>
      <c r="F6" s="131"/>
      <c r="G6" s="149"/>
    </row>
    <row r="7" ht="31.5" customHeight="1" spans="1:7">
      <c r="A7" s="144" t="s">
        <v>77</v>
      </c>
      <c r="B7" s="144" t="s">
        <v>78</v>
      </c>
      <c r="C7" s="131">
        <f t="shared" ref="C7:C13" si="0">SUM(D7:G7)</f>
        <v>86038.88</v>
      </c>
      <c r="D7" s="131">
        <v>86038.88</v>
      </c>
      <c r="E7" s="131"/>
      <c r="F7" s="131"/>
      <c r="G7" s="131"/>
    </row>
    <row r="8" ht="31.5" customHeight="1" spans="1:7">
      <c r="A8" s="144" t="s">
        <v>79</v>
      </c>
      <c r="B8" s="144" t="s">
        <v>80</v>
      </c>
      <c r="C8" s="131">
        <f t="shared" si="0"/>
        <v>1742.76</v>
      </c>
      <c r="D8" s="131">
        <v>1742.76</v>
      </c>
      <c r="E8" s="131"/>
      <c r="F8" s="131"/>
      <c r="G8" s="131"/>
    </row>
    <row r="9" ht="31.5" customHeight="1" spans="1:7">
      <c r="A9" s="144" t="s">
        <v>81</v>
      </c>
      <c r="B9" s="144" t="s">
        <v>82</v>
      </c>
      <c r="C9" s="131">
        <f t="shared" si="0"/>
        <v>34953.3</v>
      </c>
      <c r="D9" s="131">
        <v>34953.3</v>
      </c>
      <c r="E9" s="131"/>
      <c r="F9" s="131"/>
      <c r="G9" s="131"/>
    </row>
    <row r="10" ht="31.5" customHeight="1" spans="1:7">
      <c r="A10" s="144" t="s">
        <v>83</v>
      </c>
      <c r="B10" s="144" t="s">
        <v>84</v>
      </c>
      <c r="C10" s="131">
        <f t="shared" si="0"/>
        <v>58973.76</v>
      </c>
      <c r="D10" s="131">
        <v>58973.76</v>
      </c>
      <c r="E10" s="131"/>
      <c r="F10" s="131"/>
      <c r="G10" s="131"/>
    </row>
    <row r="11" ht="31.5" customHeight="1" spans="1:7">
      <c r="A11" s="144" t="s">
        <v>85</v>
      </c>
      <c r="B11" s="144" t="s">
        <v>86</v>
      </c>
      <c r="C11" s="131">
        <f t="shared" si="0"/>
        <v>36576</v>
      </c>
      <c r="D11" s="131">
        <v>36576</v>
      </c>
      <c r="E11" s="131"/>
      <c r="F11" s="131"/>
      <c r="G11" s="131"/>
    </row>
    <row r="12" ht="31.5" customHeight="1" spans="1:7">
      <c r="A12" s="144" t="s">
        <v>87</v>
      </c>
      <c r="B12" s="144" t="s">
        <v>88</v>
      </c>
      <c r="C12" s="131">
        <v>800000</v>
      </c>
      <c r="D12" s="131">
        <v>800000</v>
      </c>
      <c r="E12" s="131"/>
      <c r="F12" s="131"/>
      <c r="G12" s="131"/>
    </row>
    <row r="13" ht="31.5" customHeight="1" spans="1:7">
      <c r="A13" s="144" t="s">
        <v>89</v>
      </c>
      <c r="B13" s="144" t="s">
        <v>90</v>
      </c>
      <c r="C13" s="131">
        <f t="shared" si="0"/>
        <v>300000</v>
      </c>
      <c r="D13" s="131">
        <v>300000</v>
      </c>
      <c r="E13" s="131"/>
      <c r="F13" s="131"/>
      <c r="G13" s="131"/>
    </row>
    <row r="14" ht="31.5" customHeight="1" spans="1:7">
      <c r="A14" s="72"/>
      <c r="B14" s="72"/>
      <c r="C14" s="131">
        <f t="shared" ref="C12:C22" si="1">SUM(D14:G14)</f>
        <v>0</v>
      </c>
      <c r="D14" s="131"/>
      <c r="E14" s="131"/>
      <c r="F14" s="131"/>
      <c r="G14" s="131"/>
    </row>
    <row r="15" ht="31.5" customHeight="1" spans="1:7">
      <c r="A15" s="72"/>
      <c r="B15" s="72"/>
      <c r="C15" s="131">
        <f t="shared" si="1"/>
        <v>0</v>
      </c>
      <c r="D15" s="131"/>
      <c r="E15" s="131"/>
      <c r="F15" s="131"/>
      <c r="G15" s="131"/>
    </row>
    <row r="16" ht="31.5" customHeight="1" spans="1:7">
      <c r="A16" s="72"/>
      <c r="B16" s="72"/>
      <c r="C16" s="131">
        <f t="shared" si="1"/>
        <v>0</v>
      </c>
      <c r="D16" s="131"/>
      <c r="E16" s="131"/>
      <c r="F16" s="131"/>
      <c r="G16" s="131"/>
    </row>
    <row r="17" ht="31.5" customHeight="1" spans="1:7">
      <c r="A17" s="72"/>
      <c r="B17" s="72"/>
      <c r="C17" s="131">
        <f t="shared" si="1"/>
        <v>0</v>
      </c>
      <c r="D17" s="131"/>
      <c r="E17" s="131"/>
      <c r="F17" s="131"/>
      <c r="G17" s="131"/>
    </row>
    <row r="18" ht="31.5" customHeight="1" spans="1:7">
      <c r="A18" s="72"/>
      <c r="B18" s="72"/>
      <c r="C18" s="131">
        <f t="shared" si="1"/>
        <v>0</v>
      </c>
      <c r="D18" s="131"/>
      <c r="E18" s="131"/>
      <c r="F18" s="131"/>
      <c r="G18" s="131"/>
    </row>
    <row r="19" ht="31.5" customHeight="1" spans="1:7">
      <c r="A19" s="72"/>
      <c r="B19" s="72"/>
      <c r="C19" s="131">
        <f t="shared" si="1"/>
        <v>0</v>
      </c>
      <c r="D19" s="131"/>
      <c r="E19" s="131"/>
      <c r="F19" s="131"/>
      <c r="G19" s="131"/>
    </row>
    <row r="20" ht="31.5" customHeight="1" spans="1:7">
      <c r="A20" s="72"/>
      <c r="B20" s="72"/>
      <c r="C20" s="131">
        <f t="shared" si="1"/>
        <v>0</v>
      </c>
      <c r="D20" s="131"/>
      <c r="E20" s="131"/>
      <c r="F20" s="131"/>
      <c r="G20" s="131"/>
    </row>
    <row r="21" ht="31.5" customHeight="1" spans="1:7">
      <c r="A21" s="72"/>
      <c r="B21" s="72"/>
      <c r="C21" s="131">
        <f t="shared" si="1"/>
        <v>0</v>
      </c>
      <c r="D21" s="131"/>
      <c r="E21" s="131"/>
      <c r="F21" s="131"/>
      <c r="G21" s="131"/>
    </row>
    <row r="22" customHeight="1" spans="2:6">
      <c r="B22" s="48"/>
      <c r="C22" s="48"/>
      <c r="F22" s="48"/>
    </row>
    <row r="23" customHeight="1" spans="2:6">
      <c r="B23" s="48"/>
      <c r="C23" s="48"/>
      <c r="F23" s="48"/>
    </row>
    <row r="24" customHeight="1" spans="3:5">
      <c r="C24" s="48"/>
      <c r="D24" s="48"/>
      <c r="E24" s="48"/>
    </row>
    <row r="25" customHeight="1" spans="3:5">
      <c r="C25" s="48"/>
      <c r="D25" s="48"/>
      <c r="E25" s="48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workbookViewId="0">
      <selection activeCell="A6" sqref="A6:B13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6" customHeight="1" spans="1:6">
      <c r="A1" s="49" t="s">
        <v>91</v>
      </c>
      <c r="B1" s="49"/>
      <c r="C1" s="49"/>
      <c r="D1" s="49"/>
      <c r="E1" s="49"/>
      <c r="F1" s="49"/>
    </row>
    <row r="2" ht="26.25" customHeight="1" spans="1:6">
      <c r="A2" s="69" t="str">
        <f>(部门基本情况表!A2)</f>
        <v>编报单位：万荣县林业局(本级)</v>
      </c>
      <c r="B2" s="69"/>
      <c r="C2" s="69"/>
      <c r="D2" s="69"/>
      <c r="F2" s="38" t="s">
        <v>24</v>
      </c>
    </row>
    <row r="3" ht="31.5" customHeight="1" spans="1:6">
      <c r="A3" s="55" t="s">
        <v>92</v>
      </c>
      <c r="B3" s="52"/>
      <c r="C3" s="56"/>
      <c r="D3" s="46" t="s">
        <v>93</v>
      </c>
      <c r="E3" s="46" t="s">
        <v>94</v>
      </c>
      <c r="F3" s="72" t="s">
        <v>95</v>
      </c>
    </row>
    <row r="4" ht="33.75" customHeight="1" spans="1:6">
      <c r="A4" s="39" t="s">
        <v>71</v>
      </c>
      <c r="B4" s="39" t="s">
        <v>72</v>
      </c>
      <c r="C4" s="40" t="s">
        <v>96</v>
      </c>
      <c r="D4" s="141"/>
      <c r="E4" s="141"/>
      <c r="F4" s="127"/>
    </row>
    <row r="5" ht="31.5" customHeight="1" spans="1:6">
      <c r="A5" s="142"/>
      <c r="B5" s="41"/>
      <c r="C5" s="143" t="s">
        <v>22</v>
      </c>
      <c r="D5" s="133">
        <f t="shared" ref="D5:D11" si="0">SUM(E5:F5)</f>
        <v>2089985.3</v>
      </c>
      <c r="E5" s="133">
        <f>SUM(E6:E21)</f>
        <v>989985.3</v>
      </c>
      <c r="F5" s="131">
        <f>SUM(F6:F21)</f>
        <v>1100000</v>
      </c>
    </row>
    <row r="6" ht="31.5" customHeight="1" spans="1:6">
      <c r="A6" s="144" t="str">
        <f>'一般公共预算财政拨款基本及项目经济分类总表（八）'!A6</f>
        <v>2130201</v>
      </c>
      <c r="B6" s="144" t="str">
        <f>'一般公共预算财政拨款基本及项目经济分类总表（八）'!B6</f>
        <v>行政运行</v>
      </c>
      <c r="C6" s="144" t="str">
        <f>'一般公共预算财政拨款基本及项目经济分类总表（八）'!C6</f>
        <v>基本支出</v>
      </c>
      <c r="D6" s="133">
        <f t="shared" si="0"/>
        <v>771700.6</v>
      </c>
      <c r="E6" s="133">
        <f>SUM('一般公共预算财政拨款基本及项目经济分类总表（八）'!E6)</f>
        <v>771700.6</v>
      </c>
      <c r="F6" s="131"/>
    </row>
    <row r="7" ht="31.5" customHeight="1" spans="1:6">
      <c r="A7" s="144" t="str">
        <f>'一般公共预算财政拨款基本及项目经济分类总表（八）'!A7</f>
        <v>2080505</v>
      </c>
      <c r="B7" s="144" t="str">
        <f>'一般公共预算财政拨款基本及项目经济分类总表（八）'!B7</f>
        <v>机关事业单位基本养老保险缴费支出</v>
      </c>
      <c r="C7" s="144" t="str">
        <f>'一般公共预算财政拨款基本及项目经济分类总表（八）'!C7</f>
        <v>机关事业单位基本养老       保险缴费</v>
      </c>
      <c r="D7" s="133">
        <f t="shared" si="0"/>
        <v>86038.88</v>
      </c>
      <c r="E7" s="133">
        <f>SUM('一般公共预算财政拨款基本及项目经济分类总表（八）'!E7)</f>
        <v>86038.88</v>
      </c>
      <c r="F7" s="131"/>
    </row>
    <row r="8" ht="31.5" customHeight="1" spans="1:6">
      <c r="A8" s="144" t="str">
        <f>'一般公共预算财政拨款基本及项目经济分类总表（八）'!A8</f>
        <v>2089999</v>
      </c>
      <c r="B8" s="144" t="str">
        <f>'一般公共预算财政拨款基本及项目经济分类总表（八）'!B8</f>
        <v>其他社会保障和就业支出</v>
      </c>
      <c r="C8" s="144" t="str">
        <f>'一般公共预算财政拨款基本及项目经济分类总表（八）'!C8</f>
        <v>失业、工伤保险缴费</v>
      </c>
      <c r="D8" s="133">
        <f t="shared" si="0"/>
        <v>1742.76</v>
      </c>
      <c r="E8" s="133">
        <f>SUM('一般公共预算财政拨款基本及项目经济分类总表（八）'!E8)</f>
        <v>1742.76</v>
      </c>
      <c r="F8" s="131"/>
    </row>
    <row r="9" ht="31.5" customHeight="1" spans="1:6">
      <c r="A9" s="144" t="str">
        <f>'一般公共预算财政拨款基本及项目经济分类总表（八）'!A9</f>
        <v>2101101</v>
      </c>
      <c r="B9" s="144" t="str">
        <f>'一般公共预算财政拨款基本及项目经济分类总表（八）'!B9</f>
        <v>行政单位医疗</v>
      </c>
      <c r="C9" s="144" t="str">
        <f>'一般公共预算财政拨款基本及项目经济分类总表（八）'!C9</f>
        <v>职工基本医疗保险缴费</v>
      </c>
      <c r="D9" s="133">
        <f t="shared" si="0"/>
        <v>34953.3</v>
      </c>
      <c r="E9" s="133">
        <f>SUM('一般公共预算财政拨款基本及项目经济分类总表（八）'!E9)</f>
        <v>34953.3</v>
      </c>
      <c r="F9" s="131"/>
    </row>
    <row r="10" ht="31.5" customHeight="1" spans="1:6">
      <c r="A10" s="144" t="str">
        <f>'一般公共预算财政拨款基本及项目经济分类总表（八）'!A10</f>
        <v>2210201</v>
      </c>
      <c r="B10" s="144" t="str">
        <f>'一般公共预算财政拨款基本及项目经济分类总表（八）'!B10</f>
        <v>住房公积金</v>
      </c>
      <c r="C10" s="144" t="str">
        <f>'一般公共预算财政拨款基本及项目经济分类总表（八）'!C10</f>
        <v>住房公积金</v>
      </c>
      <c r="D10" s="133">
        <f t="shared" si="0"/>
        <v>58973.76</v>
      </c>
      <c r="E10" s="133">
        <f>SUM('一般公共预算财政拨款基本及项目经济分类总表（八）'!E10)</f>
        <v>58973.76</v>
      </c>
      <c r="F10" s="131"/>
    </row>
    <row r="11" ht="31.5" customHeight="1" spans="1:6">
      <c r="A11" s="144" t="str">
        <f>'一般公共预算财政拨款基本及项目经济分类总表（八）'!A11</f>
        <v>2080899</v>
      </c>
      <c r="B11" s="144" t="str">
        <f>'一般公共预算财政拨款基本及项目经济分类总表（八）'!B11</f>
        <v>其他优抚支出</v>
      </c>
      <c r="C11" s="144" t="str">
        <f>'一般公共预算财政拨款基本及项目经济分类总表（八）'!C11</f>
        <v>遗属及其他优抚人员支出</v>
      </c>
      <c r="D11" s="133">
        <f t="shared" si="0"/>
        <v>36576</v>
      </c>
      <c r="E11" s="133">
        <f>SUM('一般公共预算财政拨款基本及项目经济分类总表（八）'!E11)</f>
        <v>36576</v>
      </c>
      <c r="F11" s="131"/>
    </row>
    <row r="12" ht="31.5" customHeight="1" spans="1:6">
      <c r="A12" s="144" t="str">
        <f>'一般公共预算财政拨款基本及项目经济分类总表（八）'!A12</f>
        <v>2130213</v>
      </c>
      <c r="B12" s="144" t="str">
        <f>'一般公共预算财政拨款基本及项目经济分类总表（八）'!B12</f>
        <v>执法与监督</v>
      </c>
      <c r="C12" s="144" t="str">
        <f>'一般公共预算财政拨款基本及项目经济分类总表（八）'!C12</f>
        <v>森林防火经费</v>
      </c>
      <c r="D12" s="133">
        <f t="shared" ref="D12:D21" si="1">SUM(E12:F12)</f>
        <v>800000</v>
      </c>
      <c r="E12" s="133"/>
      <c r="F12" s="131">
        <f>SUM('一般公共预算财政拨款基本及项目经济分类总表（八）'!F12)</f>
        <v>800000</v>
      </c>
    </row>
    <row r="13" ht="31.5" customHeight="1" spans="1:6">
      <c r="A13" s="144" t="str">
        <f>'一般公共预算财政拨款基本及项目经济分类总表（八）'!A13</f>
        <v>2130299</v>
      </c>
      <c r="B13" s="144" t="str">
        <f>'一般公共预算财政拨款基本及项目经济分类总表（八）'!B13</f>
        <v>其他林业和草原支出</v>
      </c>
      <c r="C13" s="144" t="str">
        <f>'一般公共预算财政拨款基本及项目经济分类总表（八）'!C13</f>
        <v>偿还林业五期项目本息</v>
      </c>
      <c r="D13" s="133">
        <f t="shared" si="1"/>
        <v>300000</v>
      </c>
      <c r="E13" s="133"/>
      <c r="F13" s="131">
        <f>SUM('一般公共预算财政拨款基本及项目经济分类总表（八）'!F13)</f>
        <v>300000</v>
      </c>
    </row>
    <row r="14" ht="31.5" customHeight="1" spans="1:6">
      <c r="A14" s="144">
        <f>'一般公共预算财政拨款基本及项目经济分类总表（八）'!A14</f>
        <v>0</v>
      </c>
      <c r="B14" s="144">
        <f>'一般公共预算财政拨款基本及项目经济分类总表（八）'!B14</f>
        <v>0</v>
      </c>
      <c r="C14" s="144">
        <f>'一般公共预算财政拨款基本及项目经济分类总表（八）'!C14</f>
        <v>0</v>
      </c>
      <c r="D14" s="133">
        <f t="shared" si="1"/>
        <v>0</v>
      </c>
      <c r="E14" s="133"/>
      <c r="F14" s="131">
        <f>SUM('一般公共预算财政拨款基本及项目经济分类总表（八）'!F14)</f>
        <v>0</v>
      </c>
    </row>
    <row r="15" ht="31.5" customHeight="1" spans="1:6">
      <c r="A15" s="144">
        <f>'一般公共预算财政拨款基本及项目经济分类总表（八）'!A15</f>
        <v>0</v>
      </c>
      <c r="B15" s="144">
        <f>'一般公共预算财政拨款基本及项目经济分类总表（八）'!B15</f>
        <v>0</v>
      </c>
      <c r="C15" s="144">
        <f>'一般公共预算财政拨款基本及项目经济分类总表（八）'!C15</f>
        <v>0</v>
      </c>
      <c r="D15" s="133">
        <f t="shared" si="1"/>
        <v>0</v>
      </c>
      <c r="E15" s="133"/>
      <c r="F15" s="131">
        <f>SUM('一般公共预算财政拨款基本及项目经济分类总表（八）'!F15)</f>
        <v>0</v>
      </c>
    </row>
    <row r="16" ht="31.5" customHeight="1" spans="1:6">
      <c r="A16" s="144">
        <f>'一般公共预算财政拨款基本及项目经济分类总表（八）'!A16</f>
        <v>0</v>
      </c>
      <c r="B16" s="144">
        <f>'一般公共预算财政拨款基本及项目经济分类总表（八）'!B16</f>
        <v>0</v>
      </c>
      <c r="C16" s="144">
        <f>'一般公共预算财政拨款基本及项目经济分类总表（八）'!C16</f>
        <v>0</v>
      </c>
      <c r="D16" s="133">
        <f t="shared" si="1"/>
        <v>0</v>
      </c>
      <c r="E16" s="133"/>
      <c r="F16" s="131">
        <f>SUM('一般公共预算财政拨款基本及项目经济分类总表（八）'!F16)</f>
        <v>0</v>
      </c>
    </row>
    <row r="17" ht="31.5" customHeight="1" spans="1:6">
      <c r="A17" s="144">
        <f>'一般公共预算财政拨款基本及项目经济分类总表（八）'!A17</f>
        <v>0</v>
      </c>
      <c r="B17" s="144">
        <f>'一般公共预算财政拨款基本及项目经济分类总表（八）'!B17</f>
        <v>0</v>
      </c>
      <c r="C17" s="144">
        <f>'一般公共预算财政拨款基本及项目经济分类总表（八）'!C17</f>
        <v>0</v>
      </c>
      <c r="D17" s="133">
        <f t="shared" si="1"/>
        <v>0</v>
      </c>
      <c r="E17" s="133"/>
      <c r="F17" s="131">
        <f>SUM('一般公共预算财政拨款基本及项目经济分类总表（八）'!F17)</f>
        <v>0</v>
      </c>
    </row>
    <row r="18" ht="31.5" customHeight="1" spans="1:6">
      <c r="A18" s="144">
        <f>'一般公共预算财政拨款基本及项目经济分类总表（八）'!A18</f>
        <v>0</v>
      </c>
      <c r="B18" s="144">
        <f>'一般公共预算财政拨款基本及项目经济分类总表（八）'!B18</f>
        <v>0</v>
      </c>
      <c r="C18" s="144">
        <f>'一般公共预算财政拨款基本及项目经济分类总表（八）'!C18</f>
        <v>0</v>
      </c>
      <c r="D18" s="133">
        <f t="shared" si="1"/>
        <v>0</v>
      </c>
      <c r="E18" s="133"/>
      <c r="F18" s="131">
        <f>SUM('一般公共预算财政拨款基本及项目经济分类总表（八）'!F18)</f>
        <v>0</v>
      </c>
    </row>
    <row r="19" ht="31.5" customHeight="1" spans="1:6">
      <c r="A19" s="144">
        <f>'一般公共预算财政拨款基本及项目经济分类总表（八）'!A19</f>
        <v>0</v>
      </c>
      <c r="B19" s="144">
        <f>'一般公共预算财政拨款基本及项目经济分类总表（八）'!B19</f>
        <v>0</v>
      </c>
      <c r="C19" s="144">
        <f>'一般公共预算财政拨款基本及项目经济分类总表（八）'!C19</f>
        <v>0</v>
      </c>
      <c r="D19" s="133">
        <f t="shared" si="1"/>
        <v>0</v>
      </c>
      <c r="E19" s="133"/>
      <c r="F19" s="131">
        <f>SUM('一般公共预算财政拨款基本及项目经济分类总表（八）'!F19)</f>
        <v>0</v>
      </c>
    </row>
    <row r="20" ht="31.5" customHeight="1" spans="1:6">
      <c r="A20" s="144">
        <f>'一般公共预算财政拨款基本及项目经济分类总表（八）'!A20</f>
        <v>0</v>
      </c>
      <c r="B20" s="144">
        <f>'一般公共预算财政拨款基本及项目经济分类总表（八）'!B20</f>
        <v>0</v>
      </c>
      <c r="C20" s="144">
        <f>'一般公共预算财政拨款基本及项目经济分类总表（八）'!C20</f>
        <v>0</v>
      </c>
      <c r="D20" s="133">
        <f t="shared" si="1"/>
        <v>0</v>
      </c>
      <c r="E20" s="133"/>
      <c r="F20" s="131">
        <f>SUM('一般公共预算财政拨款基本及项目经济分类总表（八）'!F20)</f>
        <v>0</v>
      </c>
    </row>
    <row r="21" ht="31.5" customHeight="1" spans="1:6">
      <c r="A21" s="144">
        <f>'一般公共预算财政拨款基本及项目经济分类总表（八）'!A21</f>
        <v>0</v>
      </c>
      <c r="B21" s="144">
        <f>'一般公共预算财政拨款基本及项目经济分类总表（八）'!B21</f>
        <v>0</v>
      </c>
      <c r="C21" s="144">
        <f>'一般公共预算财政拨款基本及项目经济分类总表（八）'!C21</f>
        <v>0</v>
      </c>
      <c r="D21" s="133">
        <f t="shared" si="1"/>
        <v>0</v>
      </c>
      <c r="E21" s="133"/>
      <c r="F21" s="131">
        <f>SUM('一般公共预算财政拨款基本及项目经济分类总表（八）'!F21)</f>
        <v>0</v>
      </c>
    </row>
    <row r="22" customHeight="1" spans="4:4">
      <c r="D22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workbookViewId="0">
      <selection activeCell="K13" sqref="K13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3" customWidth="1"/>
    <col min="5" max="5" width="13.6222222222222" customWidth="1"/>
    <col min="6" max="6" width="12.1222222222222" customWidth="1"/>
  </cols>
  <sheetData>
    <row r="1" ht="22.5" customHeight="1" spans="1:6">
      <c r="A1" s="49" t="s">
        <v>97</v>
      </c>
      <c r="B1" s="49"/>
      <c r="C1" s="49"/>
      <c r="D1" s="49"/>
      <c r="E1" s="49"/>
      <c r="F1" s="49"/>
    </row>
    <row r="2" ht="24" customHeight="1" spans="1:6">
      <c r="A2" s="69" t="str">
        <f>(部门基本情况表!A2)</f>
        <v>编报单位：万荣县林业局(本级)</v>
      </c>
      <c r="B2" s="69"/>
      <c r="C2" s="69"/>
      <c r="F2" s="38" t="s">
        <v>24</v>
      </c>
    </row>
    <row r="3" ht="20.25" customHeight="1" spans="1:6">
      <c r="A3" s="124" t="s">
        <v>98</v>
      </c>
      <c r="B3" s="125"/>
      <c r="C3" s="126" t="s">
        <v>99</v>
      </c>
      <c r="D3" s="120"/>
      <c r="E3" s="120"/>
      <c r="F3" s="71"/>
    </row>
    <row r="4" ht="18.75" customHeight="1" spans="1:6">
      <c r="A4" s="72" t="s">
        <v>100</v>
      </c>
      <c r="B4" s="75" t="s">
        <v>101</v>
      </c>
      <c r="C4" s="72" t="s">
        <v>102</v>
      </c>
      <c r="D4" s="126" t="s">
        <v>103</v>
      </c>
      <c r="E4" s="120"/>
      <c r="F4" s="71"/>
    </row>
    <row r="5" ht="24" customHeight="1" spans="1:6">
      <c r="A5" s="72"/>
      <c r="B5" s="127"/>
      <c r="C5" s="72"/>
      <c r="D5" s="16" t="s">
        <v>104</v>
      </c>
      <c r="E5" s="16" t="s">
        <v>68</v>
      </c>
      <c r="F5" s="18" t="s">
        <v>105</v>
      </c>
    </row>
    <row r="6" ht="20.25" customHeight="1" spans="1:6">
      <c r="A6" s="128" t="s">
        <v>29</v>
      </c>
      <c r="B6" s="129">
        <f>SUM(B7:B8)</f>
        <v>2089985.3</v>
      </c>
      <c r="C6" s="130" t="s">
        <v>30</v>
      </c>
      <c r="D6" s="131">
        <f t="shared" ref="D6:D12" si="0">SUM(E6:F6)</f>
        <v>0</v>
      </c>
      <c r="E6" s="131"/>
      <c r="F6" s="129">
        <v>0</v>
      </c>
    </row>
    <row r="7" ht="22.5" customHeight="1" spans="1:7">
      <c r="A7" s="132" t="s">
        <v>31</v>
      </c>
      <c r="B7" s="131">
        <f>SUM('一般公共预算财政拨款支出表（六）'!D5)</f>
        <v>2089985.3</v>
      </c>
      <c r="C7" s="130" t="s">
        <v>32</v>
      </c>
      <c r="D7" s="131">
        <f t="shared" si="0"/>
        <v>0</v>
      </c>
      <c r="E7" s="133"/>
      <c r="F7" s="131">
        <v>0</v>
      </c>
      <c r="G7" s="48"/>
    </row>
    <row r="8" ht="23.25" customHeight="1" spans="1:7">
      <c r="A8" s="132" t="s">
        <v>106</v>
      </c>
      <c r="B8" s="134">
        <f>SUM('纳入财政专户管理的事业收入支出表（五）'!D5)</f>
        <v>0</v>
      </c>
      <c r="C8" s="130" t="s">
        <v>34</v>
      </c>
      <c r="D8" s="131">
        <f t="shared" si="0"/>
        <v>0</v>
      </c>
      <c r="E8" s="135"/>
      <c r="F8" s="136">
        <v>0</v>
      </c>
      <c r="G8" s="48"/>
    </row>
    <row r="9" ht="20.25" customHeight="1" spans="1:8">
      <c r="A9" s="128" t="s">
        <v>35</v>
      </c>
      <c r="B9" s="137">
        <f>SUM('政府性基金预算支出表（十）'!C5)</f>
        <v>0</v>
      </c>
      <c r="C9" s="130" t="s">
        <v>36</v>
      </c>
      <c r="D9" s="131">
        <f t="shared" si="0"/>
        <v>0</v>
      </c>
      <c r="E9" s="131"/>
      <c r="F9" s="131">
        <v>0</v>
      </c>
      <c r="G9" s="48"/>
      <c r="H9" s="48"/>
    </row>
    <row r="10" ht="20.25" customHeight="1" spans="1:8">
      <c r="A10" s="79"/>
      <c r="B10" s="137"/>
      <c r="C10" s="130" t="s">
        <v>38</v>
      </c>
      <c r="D10" s="131">
        <f t="shared" si="0"/>
        <v>0</v>
      </c>
      <c r="E10" s="131"/>
      <c r="F10" s="131">
        <v>0</v>
      </c>
      <c r="G10" s="48"/>
      <c r="H10" s="48"/>
    </row>
    <row r="11" ht="20.25" customHeight="1" spans="1:9">
      <c r="A11" s="79"/>
      <c r="B11" s="137"/>
      <c r="C11" s="130" t="s">
        <v>40</v>
      </c>
      <c r="D11" s="131">
        <f t="shared" si="0"/>
        <v>0</v>
      </c>
      <c r="E11" s="131"/>
      <c r="F11" s="131">
        <v>0</v>
      </c>
      <c r="G11" s="48"/>
      <c r="H11" s="48"/>
      <c r="I11" s="48"/>
    </row>
    <row r="12" ht="20.25" customHeight="1" spans="1:10">
      <c r="A12" s="79"/>
      <c r="B12" s="138"/>
      <c r="C12" s="45" t="s">
        <v>41</v>
      </c>
      <c r="D12" s="131">
        <f t="shared" si="0"/>
        <v>0</v>
      </c>
      <c r="E12" s="131"/>
      <c r="F12" s="131">
        <v>0</v>
      </c>
      <c r="G12" s="48"/>
      <c r="H12" s="48"/>
      <c r="I12" s="48"/>
      <c r="J12" s="48"/>
    </row>
    <row r="13" ht="20.25" customHeight="1" spans="1:10">
      <c r="A13" s="79"/>
      <c r="B13" s="138"/>
      <c r="C13" s="130" t="s">
        <v>42</v>
      </c>
      <c r="D13" s="131">
        <v>124357.64</v>
      </c>
      <c r="E13" s="135">
        <v>124357.64</v>
      </c>
      <c r="F13" s="131">
        <v>0</v>
      </c>
      <c r="G13" s="48"/>
      <c r="H13" s="48"/>
      <c r="I13" s="48"/>
      <c r="J13" s="48"/>
    </row>
    <row r="14" ht="20.25" customHeight="1" spans="1:9">
      <c r="A14" s="79"/>
      <c r="B14" s="138"/>
      <c r="C14" s="130" t="s">
        <v>43</v>
      </c>
      <c r="D14" s="131"/>
      <c r="E14" s="131"/>
      <c r="F14" s="131">
        <v>0</v>
      </c>
      <c r="G14" s="48"/>
      <c r="H14" s="48"/>
      <c r="I14" s="48"/>
    </row>
    <row r="15" ht="20.25" customHeight="1" spans="1:10">
      <c r="A15" s="79"/>
      <c r="B15" s="138"/>
      <c r="C15" s="45" t="s">
        <v>44</v>
      </c>
      <c r="D15" s="131">
        <v>34953.3</v>
      </c>
      <c r="E15" s="131">
        <v>34953.3</v>
      </c>
      <c r="F15" s="131">
        <v>0</v>
      </c>
      <c r="G15" s="48"/>
      <c r="H15" s="48"/>
      <c r="I15" s="48"/>
      <c r="J15" s="48"/>
    </row>
    <row r="16" ht="20.25" customHeight="1" spans="1:8">
      <c r="A16" s="79"/>
      <c r="B16" s="138"/>
      <c r="C16" s="130" t="s">
        <v>45</v>
      </c>
      <c r="D16" s="131"/>
      <c r="E16" s="131"/>
      <c r="F16" s="131">
        <v>0</v>
      </c>
      <c r="G16" s="48"/>
      <c r="H16" s="48"/>
    </row>
    <row r="17" ht="20.25" customHeight="1" spans="1:10">
      <c r="A17" s="79"/>
      <c r="B17" s="138"/>
      <c r="C17" s="130" t="s">
        <v>46</v>
      </c>
      <c r="D17" s="131"/>
      <c r="E17" s="131"/>
      <c r="F17" s="131">
        <v>0</v>
      </c>
      <c r="G17" s="48"/>
      <c r="H17" s="48"/>
      <c r="I17" s="48"/>
      <c r="J17" s="48"/>
    </row>
    <row r="18" ht="20.25" customHeight="1" spans="1:10">
      <c r="A18" s="79"/>
      <c r="B18" s="138"/>
      <c r="C18" s="130" t="s">
        <v>47</v>
      </c>
      <c r="D18" s="131">
        <v>1871700.6</v>
      </c>
      <c r="E18" s="131">
        <v>1871700.6</v>
      </c>
      <c r="F18" s="131">
        <v>0</v>
      </c>
      <c r="G18" s="48"/>
      <c r="H18" s="48"/>
      <c r="I18" s="48"/>
      <c r="J18" s="48"/>
    </row>
    <row r="19" ht="20.25" customHeight="1" spans="1:14">
      <c r="A19" s="79"/>
      <c r="B19" s="138"/>
      <c r="C19" s="130" t="s">
        <v>48</v>
      </c>
      <c r="D19" s="131"/>
      <c r="E19" s="131"/>
      <c r="F19" s="131">
        <v>0</v>
      </c>
      <c r="G19" s="48"/>
      <c r="H19" s="48"/>
      <c r="I19" s="48"/>
      <c r="J19" s="48"/>
      <c r="K19" s="48"/>
      <c r="L19" s="48"/>
      <c r="N19" s="48"/>
    </row>
    <row r="20" ht="20.25" customHeight="1" spans="1:14">
      <c r="A20" s="79"/>
      <c r="B20" s="138"/>
      <c r="C20" s="130" t="s">
        <v>49</v>
      </c>
      <c r="D20" s="131"/>
      <c r="E20" s="131"/>
      <c r="F20" s="131">
        <v>0</v>
      </c>
      <c r="G20" s="48"/>
      <c r="H20" s="48"/>
      <c r="I20" s="48"/>
      <c r="J20" s="48"/>
      <c r="K20" s="48"/>
      <c r="L20" s="48"/>
      <c r="M20" s="48"/>
      <c r="N20" s="48"/>
    </row>
    <row r="21" ht="20.25" customHeight="1" spans="1:13">
      <c r="A21" s="79"/>
      <c r="B21" s="138"/>
      <c r="C21" s="130" t="s">
        <v>50</v>
      </c>
      <c r="D21" s="131"/>
      <c r="E21" s="131"/>
      <c r="F21" s="131">
        <v>0</v>
      </c>
      <c r="G21" s="48"/>
      <c r="H21" s="48"/>
      <c r="I21" s="48"/>
      <c r="J21" s="48"/>
      <c r="K21" s="48"/>
      <c r="L21" s="48"/>
      <c r="M21" s="48"/>
    </row>
    <row r="22" ht="20.25" customHeight="1" spans="1:11">
      <c r="A22" s="79"/>
      <c r="B22" s="138"/>
      <c r="C22" s="130" t="s">
        <v>51</v>
      </c>
      <c r="D22" s="131"/>
      <c r="E22" s="131"/>
      <c r="F22" s="131">
        <v>0</v>
      </c>
      <c r="G22" s="48"/>
      <c r="H22" s="48"/>
      <c r="I22" s="48"/>
      <c r="J22" s="48"/>
      <c r="K22" s="48"/>
    </row>
    <row r="23" ht="20.25" customHeight="1" spans="1:8">
      <c r="A23" s="79"/>
      <c r="B23" s="138"/>
      <c r="C23" s="130" t="s">
        <v>52</v>
      </c>
      <c r="D23" s="131"/>
      <c r="E23" s="131"/>
      <c r="F23" s="131">
        <v>0</v>
      </c>
      <c r="G23" s="48"/>
      <c r="H23" s="48"/>
    </row>
    <row r="24" ht="20.25" customHeight="1" spans="1:8">
      <c r="A24" s="79"/>
      <c r="B24" s="138"/>
      <c r="C24" s="45" t="s">
        <v>53</v>
      </c>
      <c r="D24" s="131"/>
      <c r="E24" s="131"/>
      <c r="F24" s="131">
        <v>0</v>
      </c>
      <c r="G24" s="48"/>
      <c r="H24" s="48"/>
    </row>
    <row r="25" ht="20.25" customHeight="1" spans="1:11">
      <c r="A25" s="79"/>
      <c r="B25" s="138"/>
      <c r="C25" s="130" t="s">
        <v>54</v>
      </c>
      <c r="D25" s="131">
        <v>58973.76</v>
      </c>
      <c r="E25" s="131">
        <v>58973.76</v>
      </c>
      <c r="F25" s="131">
        <v>0</v>
      </c>
      <c r="G25" s="48"/>
      <c r="H25" s="48"/>
      <c r="I25" s="48"/>
      <c r="J25" s="48"/>
      <c r="K25" s="48"/>
    </row>
    <row r="26" ht="20.25" customHeight="1" spans="1:10">
      <c r="A26" s="79"/>
      <c r="B26" s="138"/>
      <c r="C26" s="130" t="s">
        <v>55</v>
      </c>
      <c r="D26" s="131"/>
      <c r="E26" s="131"/>
      <c r="F26" s="131">
        <v>0</v>
      </c>
      <c r="G26" s="48"/>
      <c r="H26" s="48"/>
      <c r="I26" s="48"/>
      <c r="J26" s="48"/>
    </row>
    <row r="27" ht="20.25" customHeight="1" spans="1:10">
      <c r="A27" s="79"/>
      <c r="B27" s="138"/>
      <c r="C27" s="139" t="s">
        <v>56</v>
      </c>
      <c r="D27" s="131"/>
      <c r="E27" s="131"/>
      <c r="F27" s="131">
        <v>0</v>
      </c>
      <c r="G27" s="48"/>
      <c r="H27" s="48"/>
      <c r="I27" s="48"/>
      <c r="J27" s="48"/>
    </row>
    <row r="28" ht="20.25" customHeight="1" spans="1:10">
      <c r="A28" s="79"/>
      <c r="B28" s="138"/>
      <c r="C28" s="130" t="s">
        <v>57</v>
      </c>
      <c r="D28" s="131">
        <f t="shared" ref="D28:D33" si="1">SUM(E28:F28)</f>
        <v>0</v>
      </c>
      <c r="E28" s="131"/>
      <c r="F28" s="131">
        <v>0</v>
      </c>
      <c r="G28" s="48"/>
      <c r="J28" s="48"/>
    </row>
    <row r="29" ht="20.25" customHeight="1" spans="1:9">
      <c r="A29" s="79"/>
      <c r="B29" s="138"/>
      <c r="C29" s="130" t="s">
        <v>58</v>
      </c>
      <c r="D29" s="131">
        <f t="shared" si="1"/>
        <v>0</v>
      </c>
      <c r="E29" s="131">
        <v>0</v>
      </c>
      <c r="F29" s="131">
        <v>0</v>
      </c>
      <c r="G29" s="48"/>
      <c r="H29" s="48"/>
      <c r="I29" s="48"/>
    </row>
    <row r="30" ht="20.25" customHeight="1" spans="1:12">
      <c r="A30" s="79"/>
      <c r="B30" s="138"/>
      <c r="C30" s="130" t="s">
        <v>59</v>
      </c>
      <c r="D30" s="131">
        <f t="shared" si="1"/>
        <v>0</v>
      </c>
      <c r="E30" s="131">
        <v>0</v>
      </c>
      <c r="F30" s="131">
        <v>0</v>
      </c>
      <c r="G30" s="48"/>
      <c r="H30" s="48"/>
      <c r="I30" s="48"/>
      <c r="J30" s="48"/>
      <c r="K30" s="48"/>
      <c r="L30" s="48"/>
    </row>
    <row r="31" ht="20.25" customHeight="1" spans="1:11">
      <c r="A31" s="79"/>
      <c r="B31" s="138"/>
      <c r="C31" s="130" t="s">
        <v>60</v>
      </c>
      <c r="D31" s="131">
        <f t="shared" si="1"/>
        <v>0</v>
      </c>
      <c r="E31" s="131">
        <v>0</v>
      </c>
      <c r="F31" s="131">
        <v>0</v>
      </c>
      <c r="G31" s="48"/>
      <c r="H31" s="48"/>
      <c r="I31" s="48"/>
      <c r="J31" s="48"/>
      <c r="K31" s="48"/>
    </row>
    <row r="32" ht="20.25" customHeight="1" spans="1:9">
      <c r="A32" s="79"/>
      <c r="B32" s="138"/>
      <c r="C32" s="139" t="s">
        <v>61</v>
      </c>
      <c r="D32" s="131">
        <f t="shared" si="1"/>
        <v>0</v>
      </c>
      <c r="E32" s="131">
        <v>0</v>
      </c>
      <c r="F32" s="131">
        <v>0</v>
      </c>
      <c r="G32" s="48"/>
      <c r="H32" s="48"/>
      <c r="I32" s="48"/>
    </row>
    <row r="33" ht="20.25" customHeight="1" spans="1:7">
      <c r="A33" s="79"/>
      <c r="B33" s="138"/>
      <c r="C33" s="139" t="s">
        <v>62</v>
      </c>
      <c r="D33" s="131">
        <f t="shared" si="1"/>
        <v>0</v>
      </c>
      <c r="E33" s="131">
        <v>0</v>
      </c>
      <c r="F33" s="131">
        <v>0</v>
      </c>
      <c r="G33" s="48"/>
    </row>
    <row r="34" ht="20.25" customHeight="1" spans="1:6">
      <c r="A34" s="16" t="s">
        <v>63</v>
      </c>
      <c r="B34" s="140">
        <f>SUM(B6,B9)</f>
        <v>2089985.3</v>
      </c>
      <c r="C34" s="40" t="s">
        <v>64</v>
      </c>
      <c r="D34" s="131">
        <f t="shared" ref="D34:F34" si="2">SUM(D6:D33)</f>
        <v>2089985.3</v>
      </c>
      <c r="E34" s="131">
        <f t="shared" si="2"/>
        <v>2089985.3</v>
      </c>
      <c r="F34" s="131">
        <f t="shared" si="2"/>
        <v>0</v>
      </c>
    </row>
    <row r="35" customHeight="1" spans="2:3">
      <c r="B35" s="48"/>
      <c r="C35" s="48"/>
    </row>
    <row r="36" customHeight="1" spans="2:2">
      <c r="B36" s="48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277777777778" right="0.865277777777778" top="0.826388888888889" bottom="0.511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C6" sqref="C6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7.5" customHeight="1" spans="1:6">
      <c r="A1" s="49" t="s">
        <v>107</v>
      </c>
      <c r="B1" s="49"/>
      <c r="C1" s="49"/>
      <c r="D1" s="49"/>
      <c r="E1" s="49"/>
      <c r="F1" s="49"/>
    </row>
    <row r="2" ht="25.5" customHeight="1" spans="1:6">
      <c r="A2" s="69" t="str">
        <f>(部门基本情况表!A2)</f>
        <v>编报单位：万荣县林业局(本级)</v>
      </c>
      <c r="B2" s="69"/>
      <c r="C2" s="69"/>
      <c r="F2" s="38" t="s">
        <v>24</v>
      </c>
    </row>
    <row r="3" ht="31.5" customHeight="1" spans="1:6">
      <c r="A3" s="10" t="s">
        <v>108</v>
      </c>
      <c r="B3" s="120"/>
      <c r="C3" s="71"/>
      <c r="D3" s="72" t="s">
        <v>93</v>
      </c>
      <c r="E3" s="72" t="s">
        <v>94</v>
      </c>
      <c r="F3" s="72" t="s">
        <v>95</v>
      </c>
    </row>
    <row r="4" ht="34.5" customHeight="1" spans="1:6">
      <c r="A4" s="16" t="s">
        <v>71</v>
      </c>
      <c r="B4" s="40" t="s">
        <v>72</v>
      </c>
      <c r="C4" s="53" t="s">
        <v>109</v>
      </c>
      <c r="D4" s="72"/>
      <c r="E4" s="72"/>
      <c r="F4" s="72"/>
    </row>
    <row r="5" ht="31.5" customHeight="1" spans="1:6">
      <c r="A5" s="123"/>
      <c r="B5" s="121"/>
      <c r="C5" s="122" t="s">
        <v>22</v>
      </c>
      <c r="D5" s="111">
        <f>SUM(E5:F5)</f>
        <v>0</v>
      </c>
      <c r="E5" s="111">
        <f>SUM(E6:E21)</f>
        <v>0</v>
      </c>
      <c r="F5" s="111">
        <f>SUM(F6:F21)</f>
        <v>0</v>
      </c>
    </row>
    <row r="6" ht="31.5" customHeight="1" spans="1:6">
      <c r="A6" s="99"/>
      <c r="B6" s="99"/>
      <c r="C6" s="99"/>
      <c r="D6" s="111">
        <f t="shared" ref="D6:D22" si="0">SUM(E6:F6)</f>
        <v>0</v>
      </c>
      <c r="E6" s="111"/>
      <c r="F6" s="111"/>
    </row>
    <row r="7" ht="31.5" customHeight="1" spans="1:6">
      <c r="A7" s="99"/>
      <c r="B7" s="99"/>
      <c r="C7" s="99"/>
      <c r="D7" s="111">
        <f t="shared" si="0"/>
        <v>0</v>
      </c>
      <c r="E7" s="111"/>
      <c r="F7" s="111"/>
    </row>
    <row r="8" ht="31.5" customHeight="1" spans="1:6">
      <c r="A8" s="99"/>
      <c r="B8" s="99"/>
      <c r="C8" s="99"/>
      <c r="D8" s="111">
        <f t="shared" si="0"/>
        <v>0</v>
      </c>
      <c r="E8" s="111"/>
      <c r="F8" s="111"/>
    </row>
    <row r="9" ht="31.5" customHeight="1" spans="1:6">
      <c r="A9" s="99"/>
      <c r="B9" s="99"/>
      <c r="C9" s="99"/>
      <c r="D9" s="111">
        <f t="shared" si="0"/>
        <v>0</v>
      </c>
      <c r="E9" s="111"/>
      <c r="F9" s="111"/>
    </row>
    <row r="10" ht="31.5" customHeight="1" spans="1:6">
      <c r="A10" s="123"/>
      <c r="B10" s="121"/>
      <c r="C10" s="122"/>
      <c r="D10" s="111">
        <f t="shared" si="0"/>
        <v>0</v>
      </c>
      <c r="E10" s="111"/>
      <c r="F10" s="111"/>
    </row>
    <row r="11" ht="31.5" customHeight="1" spans="1:6">
      <c r="A11" s="123"/>
      <c r="B11" s="121"/>
      <c r="C11" s="122"/>
      <c r="D11" s="111">
        <f t="shared" si="0"/>
        <v>0</v>
      </c>
      <c r="E11" s="111"/>
      <c r="F11" s="111"/>
    </row>
    <row r="12" ht="31.5" customHeight="1" spans="1:6">
      <c r="A12" s="123"/>
      <c r="B12" s="121"/>
      <c r="C12" s="122"/>
      <c r="D12" s="111">
        <f t="shared" si="0"/>
        <v>0</v>
      </c>
      <c r="E12" s="111"/>
      <c r="F12" s="111"/>
    </row>
    <row r="13" ht="31.5" customHeight="1" spans="1:6">
      <c r="A13" s="123"/>
      <c r="B13" s="123"/>
      <c r="C13" s="123"/>
      <c r="D13" s="111">
        <f t="shared" si="0"/>
        <v>0</v>
      </c>
      <c r="E13" s="111"/>
      <c r="F13" s="111"/>
    </row>
    <row r="14" ht="31.5" customHeight="1" spans="1:6">
      <c r="A14" s="123"/>
      <c r="B14" s="123"/>
      <c r="C14" s="123"/>
      <c r="D14" s="111">
        <f t="shared" si="0"/>
        <v>0</v>
      </c>
      <c r="E14" s="111"/>
      <c r="F14" s="111"/>
    </row>
    <row r="15" ht="31.5" customHeight="1" spans="1:6">
      <c r="A15" s="123"/>
      <c r="B15" s="123"/>
      <c r="C15" s="123"/>
      <c r="D15" s="111">
        <f t="shared" si="0"/>
        <v>0</v>
      </c>
      <c r="E15" s="111"/>
      <c r="F15" s="111"/>
    </row>
    <row r="16" ht="31.5" customHeight="1" spans="1:6">
      <c r="A16" s="123"/>
      <c r="B16" s="123"/>
      <c r="C16" s="123"/>
      <c r="D16" s="111">
        <f t="shared" si="0"/>
        <v>0</v>
      </c>
      <c r="E16" s="111"/>
      <c r="F16" s="111"/>
    </row>
    <row r="17" ht="31.5" customHeight="1" spans="1:6">
      <c r="A17" s="123"/>
      <c r="B17" s="123"/>
      <c r="C17" s="123"/>
      <c r="D17" s="111">
        <f t="shared" si="0"/>
        <v>0</v>
      </c>
      <c r="E17" s="111"/>
      <c r="F17" s="111"/>
    </row>
    <row r="18" ht="31.5" customHeight="1" spans="1:6">
      <c r="A18" s="123"/>
      <c r="B18" s="123"/>
      <c r="C18" s="123"/>
      <c r="D18" s="111">
        <f t="shared" si="0"/>
        <v>0</v>
      </c>
      <c r="E18" s="111"/>
      <c r="F18" s="111"/>
    </row>
    <row r="19" ht="31.5" customHeight="1" spans="1:6">
      <c r="A19" s="123"/>
      <c r="B19" s="123"/>
      <c r="C19" s="123"/>
      <c r="D19" s="111">
        <f t="shared" si="0"/>
        <v>0</v>
      </c>
      <c r="E19" s="111"/>
      <c r="F19" s="111"/>
    </row>
    <row r="20" ht="31.5" customHeight="1" spans="1:6">
      <c r="A20" s="123"/>
      <c r="B20" s="123"/>
      <c r="C20" s="123"/>
      <c r="D20" s="111">
        <f t="shared" si="0"/>
        <v>0</v>
      </c>
      <c r="E20" s="111"/>
      <c r="F20" s="111"/>
    </row>
    <row r="21" ht="31.5" customHeight="1" spans="1:6">
      <c r="A21" s="123"/>
      <c r="B21" s="123"/>
      <c r="C21" s="123"/>
      <c r="D21" s="111">
        <f t="shared" si="0"/>
        <v>0</v>
      </c>
      <c r="E21" s="111"/>
      <c r="F21" s="111"/>
    </row>
    <row r="22" customHeight="1" spans="2:4">
      <c r="B22" s="48"/>
      <c r="C22" s="48"/>
      <c r="D22" s="48"/>
    </row>
    <row r="23" customHeight="1" spans="2:3">
      <c r="B23" s="48"/>
      <c r="C23" s="48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277777777778" right="0.865277777777778" top="1.0625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3"/>
  <sheetViews>
    <sheetView showGridLines="0" showZeros="0" workbookViewId="0">
      <selection activeCell="D5" sqref="D5"/>
    </sheetView>
  </sheetViews>
  <sheetFormatPr defaultColWidth="9.12222222222222" defaultRowHeight="12.75" customHeight="1" outlineLevelCol="5"/>
  <cols>
    <col min="1" max="1" width="11.3777777777778" customWidth="1"/>
    <col min="2" max="2" width="17.1222222222222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49" t="s">
        <v>110</v>
      </c>
      <c r="B1" s="49"/>
      <c r="C1" s="49"/>
      <c r="D1" s="49"/>
      <c r="E1" s="49"/>
      <c r="F1" s="49"/>
    </row>
    <row r="2" ht="28.5" customHeight="1" spans="1:6">
      <c r="A2" s="69" t="str">
        <f>(部门基本情况表!A2)</f>
        <v>编报单位：万荣县林业局(本级)</v>
      </c>
      <c r="B2" s="69"/>
      <c r="C2" s="69"/>
      <c r="D2" s="69"/>
      <c r="F2" s="38" t="s">
        <v>24</v>
      </c>
    </row>
    <row r="3" ht="33.75" customHeight="1" spans="1:6">
      <c r="A3" s="10" t="s">
        <v>111</v>
      </c>
      <c r="B3" s="120"/>
      <c r="C3" s="71"/>
      <c r="D3" s="72" t="s">
        <v>93</v>
      </c>
      <c r="E3" s="72" t="s">
        <v>94</v>
      </c>
      <c r="F3" s="72" t="s">
        <v>95</v>
      </c>
    </row>
    <row r="4" ht="33" customHeight="1" spans="1:6">
      <c r="A4" s="16" t="s">
        <v>71</v>
      </c>
      <c r="B4" s="40" t="s">
        <v>72</v>
      </c>
      <c r="C4" s="53" t="s">
        <v>109</v>
      </c>
      <c r="D4" s="72"/>
      <c r="E4" s="72"/>
      <c r="F4" s="72"/>
    </row>
    <row r="5" ht="31.5" customHeight="1" spans="1:6">
      <c r="A5" s="121"/>
      <c r="B5" s="121"/>
      <c r="C5" s="122" t="s">
        <v>112</v>
      </c>
      <c r="D5" s="47">
        <f>SUM(E5:F5)</f>
        <v>2089985.3</v>
      </c>
      <c r="E5" s="47">
        <f>SUM(E6:E21)</f>
        <v>989985.3</v>
      </c>
      <c r="F5" s="47">
        <f>SUM(F6:F21)</f>
        <v>1100000</v>
      </c>
    </row>
    <row r="6" ht="31.5" customHeight="1" spans="1:6">
      <c r="A6" s="99" t="str">
        <f>'一般公共预算财政拨款基本及项目经济分类总表（八）'!A6</f>
        <v>2130201</v>
      </c>
      <c r="B6" s="99" t="str">
        <f>'一般公共预算财政拨款基本及项目经济分类总表（八）'!B6</f>
        <v>行政运行</v>
      </c>
      <c r="C6" s="99" t="str">
        <f>'一般公共预算财政拨款基本及项目经济分类总表（八）'!C6</f>
        <v>基本支出</v>
      </c>
      <c r="D6" s="47">
        <f>SUM(E6:F6)</f>
        <v>771700.6</v>
      </c>
      <c r="E6" s="47">
        <f>SUM('一般公共预算财政拨款基本及项目经济分类总表（八）'!E6)</f>
        <v>771700.6</v>
      </c>
      <c r="F6" s="47"/>
    </row>
    <row r="7" ht="31.5" customHeight="1" spans="1:6">
      <c r="A7" s="99" t="str">
        <f>'一般公共预算财政拨款基本及项目经济分类总表（八）'!A7</f>
        <v>2080505</v>
      </c>
      <c r="B7" s="99" t="str">
        <f>'一般公共预算财政拨款基本及项目经济分类总表（八）'!B7</f>
        <v>机关事业单位基本养老保险缴费支出</v>
      </c>
      <c r="C7" s="99" t="str">
        <f>'一般公共预算财政拨款基本及项目经济分类总表（八）'!C7</f>
        <v>机关事业单位基本养老       保险缴费</v>
      </c>
      <c r="D7" s="47">
        <f t="shared" ref="D7:D21" si="0">SUM(E7:F7)</f>
        <v>86038.88</v>
      </c>
      <c r="E7" s="47">
        <f>SUM('一般公共预算财政拨款基本及项目经济分类总表（八）'!E7)</f>
        <v>86038.88</v>
      </c>
      <c r="F7" s="47"/>
    </row>
    <row r="8" ht="31.5" customHeight="1" spans="1:6">
      <c r="A8" s="99" t="str">
        <f>'一般公共预算财政拨款基本及项目经济分类总表（八）'!A8</f>
        <v>2089999</v>
      </c>
      <c r="B8" s="99" t="str">
        <f>'一般公共预算财政拨款基本及项目经济分类总表（八）'!B8</f>
        <v>其他社会保障和就业支出</v>
      </c>
      <c r="C8" s="99" t="str">
        <f>'一般公共预算财政拨款基本及项目经济分类总表（八）'!C8</f>
        <v>失业、工伤保险缴费</v>
      </c>
      <c r="D8" s="47">
        <f t="shared" si="0"/>
        <v>1742.76</v>
      </c>
      <c r="E8" s="47">
        <f>SUM('一般公共预算财政拨款基本及项目经济分类总表（八）'!E8)</f>
        <v>1742.76</v>
      </c>
      <c r="F8" s="47"/>
    </row>
    <row r="9" ht="31.5" customHeight="1" spans="1:6">
      <c r="A9" s="99" t="str">
        <f>'一般公共预算财政拨款基本及项目经济分类总表（八）'!A9</f>
        <v>2101101</v>
      </c>
      <c r="B9" s="99" t="str">
        <f>'一般公共预算财政拨款基本及项目经济分类总表（八）'!B9</f>
        <v>行政单位医疗</v>
      </c>
      <c r="C9" s="99" t="str">
        <f>'一般公共预算财政拨款基本及项目经济分类总表（八）'!C9</f>
        <v>职工基本医疗保险缴费</v>
      </c>
      <c r="D9" s="47">
        <f t="shared" si="0"/>
        <v>34953.3</v>
      </c>
      <c r="E9" s="47">
        <f>SUM('一般公共预算财政拨款基本及项目经济分类总表（八）'!E9)</f>
        <v>34953.3</v>
      </c>
      <c r="F9" s="47"/>
    </row>
    <row r="10" ht="31.5" customHeight="1" spans="1:6">
      <c r="A10" s="99" t="str">
        <f>'一般公共预算财政拨款基本及项目经济分类总表（八）'!A10</f>
        <v>2210201</v>
      </c>
      <c r="B10" s="99" t="str">
        <f>'一般公共预算财政拨款基本及项目经济分类总表（八）'!B10</f>
        <v>住房公积金</v>
      </c>
      <c r="C10" s="99" t="str">
        <f>'一般公共预算财政拨款基本及项目经济分类总表（八）'!C10</f>
        <v>住房公积金</v>
      </c>
      <c r="D10" s="47">
        <f t="shared" si="0"/>
        <v>58973.76</v>
      </c>
      <c r="E10" s="47">
        <f>SUM('一般公共预算财政拨款基本及项目经济分类总表（八）'!E10)</f>
        <v>58973.76</v>
      </c>
      <c r="F10" s="47"/>
    </row>
    <row r="11" ht="31.5" customHeight="1" spans="1:6">
      <c r="A11" s="99" t="str">
        <f>'一般公共预算财政拨款基本及项目经济分类总表（八）'!A11</f>
        <v>2080899</v>
      </c>
      <c r="B11" s="99" t="str">
        <f>'一般公共预算财政拨款基本及项目经济分类总表（八）'!B11</f>
        <v>其他优抚支出</v>
      </c>
      <c r="C11" s="99" t="str">
        <f>'一般公共预算财政拨款基本及项目经济分类总表（八）'!C11</f>
        <v>遗属及其他优抚人员支出</v>
      </c>
      <c r="D11" s="47">
        <f t="shared" si="0"/>
        <v>36576</v>
      </c>
      <c r="E11" s="47">
        <f>SUM('一般公共预算财政拨款基本及项目经济分类总表（八）'!E11)</f>
        <v>36576</v>
      </c>
      <c r="F11" s="47"/>
    </row>
    <row r="12" ht="31.5" customHeight="1" spans="1:6">
      <c r="A12" s="99" t="str">
        <f>'一般公共预算财政拨款基本及项目经济分类总表（八）'!A12</f>
        <v>2130213</v>
      </c>
      <c r="B12" s="99" t="str">
        <f>'一般公共预算财政拨款基本及项目经济分类总表（八）'!B12</f>
        <v>执法与监督</v>
      </c>
      <c r="C12" s="99" t="str">
        <f>'一般公共预算财政拨款基本及项目经济分类总表（八）'!C12</f>
        <v>森林防火经费</v>
      </c>
      <c r="D12" s="47">
        <f t="shared" si="0"/>
        <v>800000</v>
      </c>
      <c r="E12" s="47"/>
      <c r="F12" s="47">
        <f>SUM('一般公共预算财政拨款基本及项目经济分类总表（八）'!F12)</f>
        <v>800000</v>
      </c>
    </row>
    <row r="13" ht="31.5" customHeight="1" spans="1:6">
      <c r="A13" s="99" t="str">
        <f>'一般公共预算财政拨款基本及项目经济分类总表（八）'!A13</f>
        <v>2130299</v>
      </c>
      <c r="B13" s="99" t="str">
        <f>'一般公共预算财政拨款基本及项目经济分类总表（八）'!B13</f>
        <v>其他林业和草原支出</v>
      </c>
      <c r="C13" s="99" t="str">
        <f>'一般公共预算财政拨款基本及项目经济分类总表（八）'!C13</f>
        <v>偿还林业五期项目本息</v>
      </c>
      <c r="D13" s="47">
        <f t="shared" si="0"/>
        <v>300000</v>
      </c>
      <c r="E13" s="47">
        <f>SUM('一般公共预算财政拨款基本及项目经济分类总表（八）'!E14)</f>
        <v>0</v>
      </c>
      <c r="F13" s="47">
        <f>SUM('一般公共预算财政拨款基本及项目经济分类总表（八）'!F13)</f>
        <v>300000</v>
      </c>
    </row>
    <row r="14" ht="31.5" customHeight="1" spans="1:6">
      <c r="A14" s="99">
        <f>'一般公共预算财政拨款基本及项目经济分类总表（八）'!A14</f>
        <v>0</v>
      </c>
      <c r="B14" s="99">
        <f>'一般公共预算财政拨款基本及项目经济分类总表（八）'!B14</f>
        <v>0</v>
      </c>
      <c r="C14" s="99">
        <f>'一般公共预算财政拨款基本及项目经济分类总表（八）'!C14</f>
        <v>0</v>
      </c>
      <c r="D14" s="47">
        <f t="shared" si="0"/>
        <v>0</v>
      </c>
      <c r="E14" s="47"/>
      <c r="F14" s="47">
        <f>SUM('一般公共预算财政拨款基本及项目经济分类总表（八）'!F14)</f>
        <v>0</v>
      </c>
    </row>
    <row r="15" ht="31.5" customHeight="1" spans="1:6">
      <c r="A15" s="99">
        <f>'一般公共预算财政拨款基本及项目经济分类总表（八）'!A15</f>
        <v>0</v>
      </c>
      <c r="B15" s="99">
        <f>'一般公共预算财政拨款基本及项目经济分类总表（八）'!B15</f>
        <v>0</v>
      </c>
      <c r="C15" s="99">
        <f>'一般公共预算财政拨款基本及项目经济分类总表（八）'!C15</f>
        <v>0</v>
      </c>
      <c r="D15" s="47">
        <f t="shared" si="0"/>
        <v>0</v>
      </c>
      <c r="E15" s="47"/>
      <c r="F15" s="47">
        <f>SUM('一般公共预算财政拨款基本及项目经济分类总表（八）'!F15)</f>
        <v>0</v>
      </c>
    </row>
    <row r="16" ht="31.5" customHeight="1" spans="1:6">
      <c r="A16" s="99">
        <f>'一般公共预算财政拨款基本及项目经济分类总表（八）'!A16</f>
        <v>0</v>
      </c>
      <c r="B16" s="99">
        <f>'一般公共预算财政拨款基本及项目经济分类总表（八）'!B16</f>
        <v>0</v>
      </c>
      <c r="C16" s="99">
        <f>'一般公共预算财政拨款基本及项目经济分类总表（八）'!C16</f>
        <v>0</v>
      </c>
      <c r="D16" s="47">
        <f t="shared" si="0"/>
        <v>0</v>
      </c>
      <c r="E16" s="47"/>
      <c r="F16" s="47">
        <f>SUM('一般公共预算财政拨款基本及项目经济分类总表（八）'!F16)</f>
        <v>0</v>
      </c>
    </row>
    <row r="17" ht="31.5" customHeight="1" spans="1:6">
      <c r="A17" s="99">
        <f>'一般公共预算财政拨款基本及项目经济分类总表（八）'!A17</f>
        <v>0</v>
      </c>
      <c r="B17" s="99">
        <f>'一般公共预算财政拨款基本及项目经济分类总表（八）'!B17</f>
        <v>0</v>
      </c>
      <c r="C17" s="99">
        <f>'一般公共预算财政拨款基本及项目经济分类总表（八）'!C17</f>
        <v>0</v>
      </c>
      <c r="D17" s="47">
        <f t="shared" si="0"/>
        <v>0</v>
      </c>
      <c r="E17" s="47"/>
      <c r="F17" s="47">
        <f>SUM('一般公共预算财政拨款基本及项目经济分类总表（八）'!F17)</f>
        <v>0</v>
      </c>
    </row>
    <row r="18" ht="31.5" customHeight="1" spans="1:6">
      <c r="A18" s="99">
        <f>'一般公共预算财政拨款基本及项目经济分类总表（八）'!A18</f>
        <v>0</v>
      </c>
      <c r="B18" s="99">
        <f>'一般公共预算财政拨款基本及项目经济分类总表（八）'!B18</f>
        <v>0</v>
      </c>
      <c r="C18" s="99">
        <f>'一般公共预算财政拨款基本及项目经济分类总表（八）'!C18</f>
        <v>0</v>
      </c>
      <c r="D18" s="47">
        <f t="shared" si="0"/>
        <v>0</v>
      </c>
      <c r="E18" s="47"/>
      <c r="F18" s="47">
        <f>SUM('一般公共预算财政拨款基本及项目经济分类总表（八）'!F18)</f>
        <v>0</v>
      </c>
    </row>
    <row r="19" ht="31.5" customHeight="1" spans="1:6">
      <c r="A19" s="99">
        <f>'一般公共预算财政拨款基本及项目经济分类总表（八）'!A19</f>
        <v>0</v>
      </c>
      <c r="B19" s="99">
        <f>'一般公共预算财政拨款基本及项目经济分类总表（八）'!B19</f>
        <v>0</v>
      </c>
      <c r="C19" s="99">
        <f>'一般公共预算财政拨款基本及项目经济分类总表（八）'!C19</f>
        <v>0</v>
      </c>
      <c r="D19" s="47">
        <f t="shared" si="0"/>
        <v>0</v>
      </c>
      <c r="E19" s="47"/>
      <c r="F19" s="47">
        <f>SUM('一般公共预算财政拨款基本及项目经济分类总表（八）'!F19)</f>
        <v>0</v>
      </c>
    </row>
    <row r="20" ht="31.5" customHeight="1" spans="1:6">
      <c r="A20" s="99">
        <f>'一般公共预算财政拨款基本及项目经济分类总表（八）'!A20</f>
        <v>0</v>
      </c>
      <c r="B20" s="99">
        <f>'一般公共预算财政拨款基本及项目经济分类总表（八）'!B20</f>
        <v>0</v>
      </c>
      <c r="C20" s="99">
        <f>'一般公共预算财政拨款基本及项目经济分类总表（八）'!C20</f>
        <v>0</v>
      </c>
      <c r="D20" s="47">
        <f t="shared" si="0"/>
        <v>0</v>
      </c>
      <c r="E20" s="47"/>
      <c r="F20" s="47">
        <f>SUM('一般公共预算财政拨款基本及项目经济分类总表（八）'!F20)</f>
        <v>0</v>
      </c>
    </row>
    <row r="21" ht="31.5" customHeight="1" spans="1:6">
      <c r="A21" s="99">
        <f>'一般公共预算财政拨款基本及项目经济分类总表（八）'!A21</f>
        <v>0</v>
      </c>
      <c r="B21" s="99">
        <f>'一般公共预算财政拨款基本及项目经济分类总表（八）'!B21</f>
        <v>0</v>
      </c>
      <c r="C21" s="99">
        <f>'一般公共预算财政拨款基本及项目经济分类总表（八）'!C21</f>
        <v>0</v>
      </c>
      <c r="D21" s="47">
        <f t="shared" si="0"/>
        <v>0</v>
      </c>
      <c r="E21" s="47"/>
      <c r="F21" s="47">
        <f>SUM('一般公共预算财政拨款基本及项目经济分类总表（八）'!F21)</f>
        <v>0</v>
      </c>
    </row>
    <row r="22" customHeight="1" spans="2:4">
      <c r="B22" s="48"/>
      <c r="C22" s="48"/>
      <c r="D22" s="48"/>
    </row>
    <row r="23" customHeight="1" spans="2:3">
      <c r="B23" s="48"/>
      <c r="C23" s="48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277777777778" right="0.865277777777778" top="1.0625" bottom="0.786805555555556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D5" sqref="D5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49" t="s">
        <v>113</v>
      </c>
      <c r="B1" s="49"/>
      <c r="C1" s="49"/>
      <c r="D1" s="49"/>
    </row>
    <row r="2" ht="22.5" customHeight="1" spans="1:4">
      <c r="A2" s="69" t="str">
        <f>(部门基本情况表!A2)</f>
        <v>编报单位：万荣县林业局(本级)</v>
      </c>
      <c r="B2" s="69"/>
      <c r="C2" s="69"/>
      <c r="D2" s="70" t="s">
        <v>24</v>
      </c>
    </row>
    <row r="3" ht="39.75" customHeight="1" spans="1:4">
      <c r="A3" s="39" t="s">
        <v>114</v>
      </c>
      <c r="B3" s="39" t="s">
        <v>115</v>
      </c>
      <c r="C3" s="39" t="s">
        <v>114</v>
      </c>
      <c r="D3" s="39" t="s">
        <v>115</v>
      </c>
    </row>
    <row r="4" ht="21.6" customHeight="1" spans="1:4">
      <c r="A4" s="105" t="s">
        <v>22</v>
      </c>
      <c r="B4" s="106">
        <f>SUM(B5,D5,B15,B21)</f>
        <v>989985.3</v>
      </c>
      <c r="C4" s="107"/>
      <c r="D4" s="108"/>
    </row>
    <row r="5" ht="21.6" customHeight="1" spans="1:4">
      <c r="A5" s="109" t="s">
        <v>116</v>
      </c>
      <c r="B5" s="110">
        <f>SUM(B6:B14)</f>
        <v>766016.7</v>
      </c>
      <c r="C5" s="109" t="s">
        <v>117</v>
      </c>
      <c r="D5" s="111">
        <f>SUM(D6,D23,D26)</f>
        <v>187392.6</v>
      </c>
    </row>
    <row r="6" ht="21.6" customHeight="1" spans="1:4">
      <c r="A6" s="109" t="s">
        <v>118</v>
      </c>
      <c r="B6" s="110">
        <v>311021</v>
      </c>
      <c r="C6" s="109" t="s">
        <v>119</v>
      </c>
      <c r="D6" s="111">
        <f>SUM(D7:D22)</f>
        <v>64200</v>
      </c>
    </row>
    <row r="7" ht="21.6" customHeight="1" spans="1:4">
      <c r="A7" s="109" t="s">
        <v>120</v>
      </c>
      <c r="B7" s="110">
        <v>184296</v>
      </c>
      <c r="C7" s="109" t="s">
        <v>121</v>
      </c>
      <c r="D7" s="111">
        <v>23800</v>
      </c>
    </row>
    <row r="8" ht="21.6" customHeight="1" spans="1:4">
      <c r="A8" s="112" t="s">
        <v>122</v>
      </c>
      <c r="B8" s="110">
        <v>63780</v>
      </c>
      <c r="C8" s="109" t="s">
        <v>123</v>
      </c>
      <c r="D8" s="111"/>
    </row>
    <row r="9" ht="21.6" customHeight="1" spans="1:4">
      <c r="A9" s="113" t="s">
        <v>124</v>
      </c>
      <c r="B9" s="110">
        <v>25211</v>
      </c>
      <c r="C9" s="109" t="s">
        <v>125</v>
      </c>
      <c r="D9" s="111">
        <v>200</v>
      </c>
    </row>
    <row r="10" ht="21.6" customHeight="1" spans="1:4">
      <c r="A10" s="113" t="s">
        <v>126</v>
      </c>
      <c r="B10" s="110">
        <v>86038.88</v>
      </c>
      <c r="C10" s="113" t="s">
        <v>127</v>
      </c>
      <c r="D10" s="111"/>
    </row>
    <row r="11" ht="21.6" customHeight="1" spans="1:4">
      <c r="A11" s="113" t="s">
        <v>128</v>
      </c>
      <c r="B11" s="110">
        <v>34953.3</v>
      </c>
      <c r="C11" s="113" t="s">
        <v>129</v>
      </c>
      <c r="D11" s="111"/>
    </row>
    <row r="12" ht="21.6" customHeight="1" spans="1:4">
      <c r="A12" s="113" t="s">
        <v>130</v>
      </c>
      <c r="B12" s="110">
        <v>1742.76</v>
      </c>
      <c r="C12" s="113" t="s">
        <v>131</v>
      </c>
      <c r="D12" s="111"/>
    </row>
    <row r="13" ht="21.6" customHeight="1" spans="1:4">
      <c r="A13" s="112" t="s">
        <v>132</v>
      </c>
      <c r="B13" s="110">
        <v>58973.76</v>
      </c>
      <c r="C13" s="113" t="s">
        <v>133</v>
      </c>
      <c r="D13" s="111"/>
    </row>
    <row r="14" ht="21.6" customHeight="1" spans="1:4">
      <c r="A14" s="112" t="s">
        <v>134</v>
      </c>
      <c r="B14" s="110"/>
      <c r="C14" s="113" t="s">
        <v>135</v>
      </c>
      <c r="D14" s="111"/>
    </row>
    <row r="15" ht="21.6" customHeight="1" spans="1:4">
      <c r="A15" s="113" t="s">
        <v>136</v>
      </c>
      <c r="B15" s="110">
        <f>SUM(B16:B20)</f>
        <v>36576</v>
      </c>
      <c r="C15" s="113" t="s">
        <v>137</v>
      </c>
      <c r="D15" s="111"/>
    </row>
    <row r="16" ht="21.6" customHeight="1" spans="1:4">
      <c r="A16" s="113" t="s">
        <v>138</v>
      </c>
      <c r="B16" s="111"/>
      <c r="C16" s="114" t="s">
        <v>139</v>
      </c>
      <c r="D16" s="111"/>
    </row>
    <row r="17" ht="21.6" customHeight="1" spans="1:4">
      <c r="A17" s="113" t="s">
        <v>140</v>
      </c>
      <c r="B17" s="111"/>
      <c r="C17" s="114" t="s">
        <v>141</v>
      </c>
      <c r="D17" s="111"/>
    </row>
    <row r="18" ht="21.6" customHeight="1" spans="1:4">
      <c r="A18" s="113" t="s">
        <v>142</v>
      </c>
      <c r="B18" s="111"/>
      <c r="C18" s="113" t="s">
        <v>143</v>
      </c>
      <c r="D18" s="111"/>
    </row>
    <row r="19" ht="21.6" customHeight="1" spans="1:4">
      <c r="A19" s="113" t="s">
        <v>144</v>
      </c>
      <c r="B19" s="111">
        <v>36576</v>
      </c>
      <c r="C19" s="113" t="s">
        <v>145</v>
      </c>
      <c r="D19" s="111"/>
    </row>
    <row r="20" ht="21.6" customHeight="1" spans="1:4">
      <c r="A20" s="113" t="s">
        <v>146</v>
      </c>
      <c r="B20" s="111"/>
      <c r="C20" s="113" t="s">
        <v>147</v>
      </c>
      <c r="D20" s="111"/>
    </row>
    <row r="21" ht="21.6" customHeight="1" spans="1:4">
      <c r="A21" s="112" t="s">
        <v>148</v>
      </c>
      <c r="B21" s="111">
        <f>SUM(B22:B24)</f>
        <v>0</v>
      </c>
      <c r="C21" s="115" t="s">
        <v>149</v>
      </c>
      <c r="D21" s="111">
        <v>40200</v>
      </c>
    </row>
    <row r="22" ht="21.6" customHeight="1" spans="1:4">
      <c r="A22" s="112" t="s">
        <v>150</v>
      </c>
      <c r="B22" s="111"/>
      <c r="C22" s="112" t="s">
        <v>151</v>
      </c>
      <c r="D22" s="116"/>
    </row>
    <row r="23" ht="21.6" customHeight="1" spans="1:4">
      <c r="A23" s="112" t="s">
        <v>152</v>
      </c>
      <c r="B23" s="111"/>
      <c r="C23" s="113" t="s">
        <v>153</v>
      </c>
      <c r="D23" s="111">
        <f>SUM(D24:D25)</f>
        <v>11189</v>
      </c>
    </row>
    <row r="24" ht="21.6" customHeight="1" spans="1:4">
      <c r="A24" s="112" t="s">
        <v>154</v>
      </c>
      <c r="B24" s="111"/>
      <c r="C24" s="113" t="s">
        <v>155</v>
      </c>
      <c r="D24" s="116">
        <v>6103</v>
      </c>
    </row>
    <row r="25" ht="21.6" customHeight="1" spans="1:4">
      <c r="A25" s="113"/>
      <c r="B25" s="117"/>
      <c r="C25" s="112" t="s">
        <v>156</v>
      </c>
      <c r="D25" s="116">
        <v>5086</v>
      </c>
    </row>
    <row r="26" ht="21.6" customHeight="1" spans="1:4">
      <c r="A26" s="113"/>
      <c r="B26" s="117"/>
      <c r="C26" s="109" t="s">
        <v>157</v>
      </c>
      <c r="D26" s="116">
        <f>SUM(D27:D31)</f>
        <v>112003.6</v>
      </c>
    </row>
    <row r="27" ht="21.6" customHeight="1" spans="1:4">
      <c r="A27" s="113"/>
      <c r="B27" s="117"/>
      <c r="C27" s="109" t="s">
        <v>158</v>
      </c>
      <c r="D27" s="118">
        <v>10000</v>
      </c>
    </row>
    <row r="28" ht="21.6" customHeight="1" spans="1:4">
      <c r="A28" s="113"/>
      <c r="B28" s="117"/>
      <c r="C28" s="113" t="s">
        <v>159</v>
      </c>
      <c r="D28" s="118">
        <v>28000</v>
      </c>
    </row>
    <row r="29" ht="21.6" customHeight="1" spans="1:4">
      <c r="A29" s="113"/>
      <c r="B29" s="117"/>
      <c r="C29" s="113" t="s">
        <v>160</v>
      </c>
      <c r="D29" s="118">
        <v>17000</v>
      </c>
    </row>
    <row r="30" ht="21.6" customHeight="1" spans="1:4">
      <c r="A30" s="113"/>
      <c r="B30" s="117"/>
      <c r="C30" s="113" t="s">
        <v>161</v>
      </c>
      <c r="D30" s="116">
        <v>27003.6</v>
      </c>
    </row>
    <row r="31" ht="21.6" customHeight="1" spans="1:4">
      <c r="A31" s="109"/>
      <c r="B31" s="119"/>
      <c r="C31" s="113" t="s">
        <v>162</v>
      </c>
      <c r="D31" s="111">
        <v>30000</v>
      </c>
    </row>
  </sheetData>
  <mergeCells count="3">
    <mergeCell ref="A1:D1"/>
    <mergeCell ref="A2:C2"/>
    <mergeCell ref="B4:D4"/>
  </mergeCells>
  <printOptions horizontalCentered="1" verticalCentered="1"/>
  <pageMargins left="0.865277777777778" right="0.865277777777778" top="0.826388888888889" bottom="0.511805555555556" header="0.511805555555556" footer="0.275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A23" sqref="$A23:$XFD23"/>
    </sheetView>
  </sheetViews>
  <sheetFormatPr defaultColWidth="9.12222222222222" defaultRowHeight="12.75" customHeight="1"/>
  <cols>
    <col min="1" max="1" width="12.1222222222222" style="88" customWidth="1"/>
    <col min="2" max="2" width="17.3777777777778" style="88" customWidth="1"/>
    <col min="3" max="3" width="27.3777777777778" style="88" customWidth="1"/>
    <col min="4" max="4" width="14.3777777777778" style="88" customWidth="1"/>
    <col min="5" max="6" width="13.5" style="88" customWidth="1"/>
    <col min="7" max="16384" width="9.12222222222222" style="88"/>
  </cols>
  <sheetData>
    <row r="1" ht="36" customHeight="1" spans="1:6">
      <c r="A1" s="89" t="s">
        <v>163</v>
      </c>
      <c r="B1" s="89"/>
      <c r="C1" s="89"/>
      <c r="D1" s="89"/>
      <c r="E1" s="89"/>
      <c r="F1" s="89"/>
    </row>
    <row r="2" ht="28.5" customHeight="1" spans="1:3">
      <c r="A2" s="90" t="str">
        <f>(部门基本情况表!A2)</f>
        <v>编报单位：万荣县林业局(本级)</v>
      </c>
      <c r="B2" s="90"/>
      <c r="C2" s="90"/>
    </row>
    <row r="3" s="85" customFormat="1" ht="41.25" customHeight="1" spans="1:6">
      <c r="A3" s="91" t="s">
        <v>27</v>
      </c>
      <c r="B3" s="91"/>
      <c r="C3" s="91"/>
      <c r="D3" s="92" t="s">
        <v>93</v>
      </c>
      <c r="E3" s="92" t="s">
        <v>94</v>
      </c>
      <c r="F3" s="92" t="s">
        <v>95</v>
      </c>
    </row>
    <row r="4" s="86" customFormat="1" ht="42" customHeight="1" spans="1:18">
      <c r="A4" s="93" t="s">
        <v>71</v>
      </c>
      <c r="B4" s="94" t="s">
        <v>72</v>
      </c>
      <c r="C4" s="94" t="s">
        <v>164</v>
      </c>
      <c r="D4" s="92"/>
      <c r="E4" s="92"/>
      <c r="F4" s="92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="87" customFormat="1" ht="31.5" customHeight="1" spans="1:6">
      <c r="A5" s="95"/>
      <c r="B5" s="95"/>
      <c r="C5" s="96" t="s">
        <v>112</v>
      </c>
      <c r="D5" s="97">
        <f>SUM(E5:F5)</f>
        <v>2089985.3</v>
      </c>
      <c r="E5" s="98">
        <f>SUM('一般公共预算财政拨款基本支出经济分类表（七）'!B4)</f>
        <v>989985.3</v>
      </c>
      <c r="F5" s="98">
        <f>SUM(F6:F22)</f>
        <v>1100000</v>
      </c>
    </row>
    <row r="6" s="87" customFormat="1" ht="31.5" customHeight="1" spans="1:6">
      <c r="A6" s="99" t="s">
        <v>75</v>
      </c>
      <c r="B6" s="99" t="s">
        <v>76</v>
      </c>
      <c r="C6" s="100" t="s">
        <v>94</v>
      </c>
      <c r="D6" s="98">
        <v>771700.6</v>
      </c>
      <c r="E6" s="98">
        <v>771700.6</v>
      </c>
      <c r="F6" s="98"/>
    </row>
    <row r="7" s="87" customFormat="1" ht="31.5" customHeight="1" spans="1:6">
      <c r="A7" s="99" t="s">
        <v>77</v>
      </c>
      <c r="B7" s="99" t="s">
        <v>78</v>
      </c>
      <c r="C7" s="101" t="s">
        <v>165</v>
      </c>
      <c r="D7" s="98">
        <v>86038.88</v>
      </c>
      <c r="E7" s="98">
        <v>86038.88</v>
      </c>
      <c r="F7" s="98"/>
    </row>
    <row r="8" s="87" customFormat="1" ht="31.5" customHeight="1" spans="1:6">
      <c r="A8" s="99" t="s">
        <v>79</v>
      </c>
      <c r="B8" s="99" t="s">
        <v>80</v>
      </c>
      <c r="C8" s="100" t="s">
        <v>166</v>
      </c>
      <c r="D8" s="98">
        <v>1742.76</v>
      </c>
      <c r="E8" s="98">
        <v>1742.76</v>
      </c>
      <c r="F8" s="98"/>
    </row>
    <row r="9" s="87" customFormat="1" ht="31.5" customHeight="1" spans="1:6">
      <c r="A9" s="102" t="s">
        <v>81</v>
      </c>
      <c r="B9" s="102" t="s">
        <v>82</v>
      </c>
      <c r="C9" s="103" t="s">
        <v>167</v>
      </c>
      <c r="D9" s="98">
        <v>34953.3</v>
      </c>
      <c r="E9" s="98">
        <v>34953.3</v>
      </c>
      <c r="F9" s="98"/>
    </row>
    <row r="10" s="87" customFormat="1" ht="31.5" customHeight="1" spans="1:6">
      <c r="A10" s="99" t="s">
        <v>83</v>
      </c>
      <c r="B10" s="99" t="s">
        <v>84</v>
      </c>
      <c r="C10" s="99" t="s">
        <v>84</v>
      </c>
      <c r="D10" s="98">
        <v>58973.76</v>
      </c>
      <c r="E10" s="98">
        <v>58973.76</v>
      </c>
      <c r="F10" s="98"/>
    </row>
    <row r="11" s="87" customFormat="1" ht="31.5" customHeight="1" spans="1:6">
      <c r="A11" s="99" t="s">
        <v>85</v>
      </c>
      <c r="B11" s="99" t="s">
        <v>86</v>
      </c>
      <c r="C11" s="99" t="s">
        <v>168</v>
      </c>
      <c r="D11" s="98">
        <v>36576</v>
      </c>
      <c r="E11" s="98">
        <v>36576</v>
      </c>
      <c r="F11" s="98"/>
    </row>
    <row r="12" s="87" customFormat="1" ht="31.5" customHeight="1" spans="1:6">
      <c r="A12" s="99" t="s">
        <v>87</v>
      </c>
      <c r="B12" s="99" t="s">
        <v>88</v>
      </c>
      <c r="C12" s="99" t="s">
        <v>169</v>
      </c>
      <c r="D12" s="98">
        <v>800000</v>
      </c>
      <c r="E12" s="98"/>
      <c r="F12" s="98">
        <v>800000</v>
      </c>
    </row>
    <row r="13" s="87" customFormat="1" ht="31.5" customHeight="1" spans="1:6">
      <c r="A13" s="99" t="s">
        <v>89</v>
      </c>
      <c r="B13" s="99" t="s">
        <v>90</v>
      </c>
      <c r="C13" s="100" t="s">
        <v>170</v>
      </c>
      <c r="D13" s="98">
        <v>300000</v>
      </c>
      <c r="E13" s="98"/>
      <c r="F13" s="98">
        <v>300000</v>
      </c>
    </row>
    <row r="14" s="87" customFormat="1" ht="31.5" customHeight="1" spans="1:6">
      <c r="A14" s="99"/>
      <c r="B14" s="99"/>
      <c r="C14" s="99"/>
      <c r="D14" s="98"/>
      <c r="E14" s="98"/>
      <c r="F14" s="98"/>
    </row>
    <row r="15" s="87" customFormat="1" ht="31.5" customHeight="1" spans="1:6">
      <c r="A15" s="100"/>
      <c r="B15" s="100"/>
      <c r="C15" s="100"/>
      <c r="D15" s="98"/>
      <c r="E15" s="98"/>
      <c r="F15" s="98"/>
    </row>
    <row r="16" s="87" customFormat="1" ht="31.5" customHeight="1" spans="1:6">
      <c r="A16" s="100"/>
      <c r="B16" s="100"/>
      <c r="C16" s="100"/>
      <c r="D16" s="98"/>
      <c r="E16" s="98"/>
      <c r="F16" s="98"/>
    </row>
    <row r="17" s="87" customFormat="1" ht="31.5" customHeight="1" spans="1:6">
      <c r="A17" s="100"/>
      <c r="B17" s="100"/>
      <c r="C17" s="100"/>
      <c r="D17" s="98"/>
      <c r="E17" s="98"/>
      <c r="F17" s="98"/>
    </row>
    <row r="18" s="87" customFormat="1" ht="31.5" customHeight="1" spans="1:6">
      <c r="A18" s="100"/>
      <c r="B18" s="100"/>
      <c r="C18" s="100"/>
      <c r="D18" s="98"/>
      <c r="E18" s="98"/>
      <c r="F18" s="98"/>
    </row>
    <row r="19" s="87" customFormat="1" ht="31.5" customHeight="1" spans="1:6">
      <c r="A19" s="100"/>
      <c r="B19" s="100"/>
      <c r="C19" s="100"/>
      <c r="D19" s="98"/>
      <c r="E19" s="98"/>
      <c r="F19" s="98"/>
    </row>
    <row r="20" s="87" customFormat="1" ht="31.5" customHeight="1" spans="1:6">
      <c r="A20" s="100"/>
      <c r="B20" s="100"/>
      <c r="C20" s="100"/>
      <c r="D20" s="98"/>
      <c r="E20" s="98"/>
      <c r="F20" s="98"/>
    </row>
    <row r="21" s="87" customFormat="1" ht="31.5" customHeight="1" spans="1:6">
      <c r="A21" s="100"/>
      <c r="B21" s="100"/>
      <c r="C21" s="100"/>
      <c r="D21" s="98"/>
      <c r="E21" s="98"/>
      <c r="F21" s="98"/>
    </row>
    <row r="22" s="87" customFormat="1" ht="31.5" customHeight="1" spans="1:6">
      <c r="A22" s="100"/>
      <c r="B22" s="100"/>
      <c r="C22" s="100"/>
      <c r="D22" s="98"/>
      <c r="E22" s="98"/>
      <c r="F22" s="98"/>
    </row>
    <row r="23" customHeight="1" spans="2:4">
      <c r="B23" s="104"/>
      <c r="C23" s="104"/>
      <c r="D23" s="104"/>
    </row>
    <row r="24" customHeight="1" spans="2:3">
      <c r="B24" s="104"/>
      <c r="C24" s="104"/>
    </row>
  </sheetData>
  <mergeCells count="6">
    <mergeCell ref="A1:F1"/>
    <mergeCell ref="A2:C2"/>
    <mergeCell ref="A3:C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2021-03-27T00:32:00Z</cp:lastPrinted>
  <dcterms:modified xsi:type="dcterms:W3CDTF">2023-11-14T02:04:38Z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17D5B7BE0EB2496F8275C472BDCBAB9C</vt:lpwstr>
  </property>
</Properties>
</file>