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activeTab="4"/>
  </bookViews>
  <sheets>
    <sheet name="部门基本情况表" sheetId="13" r:id="rId1"/>
    <sheet name="部门预算收支总表（一）" sheetId="1" r:id="rId2"/>
    <sheet name="部门预算收入总表（二）" sheetId="2" r:id="rId3"/>
    <sheet name="部门预算支出总表（三）" sheetId="3" r:id="rId4"/>
    <sheet name="财政拨款预算收支总表（四）" sheetId="4" r:id="rId5"/>
    <sheet name="纳入财政专户管理的事业收入支出表（五）" sheetId="11" r:id="rId6"/>
    <sheet name="一般公共预算财政拨款支出表（六）" sheetId="5" r:id="rId7"/>
    <sheet name="一般公共预算财政拨款基本支出经济分类表（七）" sheetId="6" r:id="rId8"/>
    <sheet name="一般公共预算财政拨款基本及项目经济分类总表（八）" sheetId="14" r:id="rId9"/>
    <sheet name="政府性基金预算收入表（九）" sheetId="7" r:id="rId10"/>
    <sheet name="政府性基金预算支出表（十）" sheetId="8" r:id="rId11"/>
    <sheet name="三公经费表（十一）" sheetId="9" r:id="rId12"/>
    <sheet name="机关运行经费（十二）" sheetId="10" r:id="rId13"/>
    <sheet name="政府采购预算计划表（十三）" sheetId="12" r:id="rId14"/>
  </sheets>
  <definedNames>
    <definedName name="_xlnm.Print_Titles" localSheetId="2">'部门预算收入总表（二）'!$1:$4</definedName>
    <definedName name="_xlnm.Print_Titles" localSheetId="3">'部门预算支出总表（三）'!$1:$4</definedName>
    <definedName name="_xlnm.Print_Titles" localSheetId="8">'一般公共预算财政拨款基本及项目经济分类总表（八）'!$1:$4</definedName>
    <definedName name="_xlnm.Print_Titles" localSheetId="6">'一般公共预算财政拨款支出表（六）'!$1:$4</definedName>
    <definedName name="_xlnm.Print_Titles" localSheetId="13">'政府采购预算计划表（十三）'!$1:$4</definedName>
  </definedNames>
  <calcPr calcId="144525"/>
</workbook>
</file>

<file path=xl/sharedStrings.xml><?xml version="1.0" encoding="utf-8"?>
<sst xmlns="http://schemas.openxmlformats.org/spreadsheetml/2006/main" count="513" uniqueCount="327">
  <si>
    <t>2021年部门基本情况表</t>
  </si>
  <si>
    <t>编报单位：万荣县公安局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</si>
  <si>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</si>
  <si>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</si>
  <si>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</si>
  <si>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</si>
  <si>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</si>
  <si>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</si>
  <si>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</si>
  <si>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</si>
  <si>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</si>
  <si>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</si>
  <si>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</si>
  <si>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</si>
  <si>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</si>
  <si>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</si>
  <si>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</si>
  <si>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</si>
  <si>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</si>
  <si>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</si>
  <si>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</si>
  <si>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公安局</t>
  </si>
  <si>
    <t>合  计</t>
  </si>
  <si>
    <t>2021年部门预算收支总表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</si>
  <si>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</si>
  <si>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</si>
  <si>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</si>
  <si>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</si>
  <si>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</si>
  <si>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</si>
  <si>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</si>
  <si>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</si>
  <si>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</si>
  <si>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</si>
  <si>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</si>
  <si>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</si>
  <si>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</si>
  <si>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</si>
  <si>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</si>
  <si>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</si>
  <si>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</si>
  <si>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</si>
  <si>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</si>
  <si>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</si>
  <si>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</si>
  <si>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</si>
  <si>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</si>
  <si>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</si>
  <si>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</si>
  <si>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</si>
  <si>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</si>
  <si>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</si>
  <si>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</si>
  <si>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</si>
  <si>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</si>
  <si>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</si>
  <si>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</si>
  <si>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</si>
  <si>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</si>
  <si>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</si>
  <si>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</si>
  <si>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</si>
  <si>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</si>
  <si>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</si>
  <si>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</si>
  <si>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2021年部门预算收入总表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</si>
  <si>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</si>
  <si>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</si>
  <si>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</si>
  <si>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</si>
  <si>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</si>
  <si>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</si>
  <si>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</si>
  <si>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</si>
  <si>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</si>
  <si>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一般行政管理事务</t>
  </si>
  <si>
    <t>2021年部门预算支出总表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</si>
  <si>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</si>
  <si>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</si>
  <si>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</si>
  <si>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</si>
  <si>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</si>
  <si>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2040220</t>
  </si>
  <si>
    <t>执法办案</t>
  </si>
  <si>
    <t>公安办案经费（按标准核定支出，60%从转移支付中安排）</t>
  </si>
  <si>
    <t>2021年财政拨款预算收支总表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</si>
  <si>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</si>
  <si>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</si>
  <si>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</si>
  <si>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</si>
  <si>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</si>
  <si>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</si>
  <si>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</si>
  <si>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</si>
  <si>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</si>
  <si>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2021年纳入财政专户管理的事业收入支出表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</si>
  <si>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</si>
  <si>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</si>
  <si>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2021年一般公共预算财政拨款支出表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</si>
  <si>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</si>
  <si>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</si>
  <si>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2021年一般公共预算财政拨款基本支出经济分类表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</si>
  <si>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</si>
  <si>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</si>
  <si>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</si>
  <si>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</si>
  <si>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</si>
  <si>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</si>
  <si>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</si>
  <si>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</si>
  <si>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</si>
  <si>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</si>
  <si>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</si>
  <si>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</si>
  <si>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</si>
  <si>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</si>
  <si>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</si>
  <si>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</si>
  <si>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</si>
  <si>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</si>
  <si>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</si>
  <si>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</si>
  <si>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</si>
  <si>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</si>
  <si>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</si>
  <si>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</si>
  <si>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</si>
  <si>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</si>
  <si>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</si>
  <si>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</si>
  <si>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</si>
  <si>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</si>
  <si>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</si>
  <si>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</si>
  <si>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</si>
  <si>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其他商品和服务支出</t>
    </r>
  </si>
  <si>
    <t>资本性支出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</si>
  <si>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其他交通费用</t>
    </r>
  </si>
  <si>
    <t xml:space="preserve">     办公设备购置</t>
  </si>
  <si>
    <t>其他交通费用（公务员交通补贴）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</si>
  <si>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</si>
  <si>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</si>
  <si>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</si>
  <si>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</si>
  <si>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</si>
  <si>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</si>
  <si>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</si>
  <si>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</si>
  <si>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</si>
  <si>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</si>
  <si>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</si>
  <si>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2021年一般公共预算财政拨款基本支出、项目支出部门预算及政府预算经济分类总表</t>
  </si>
  <si>
    <t>政府预算经济分类合计</t>
  </si>
  <si>
    <t>机关工资福利支出小计</t>
  </si>
  <si>
    <t>工资奖金津补贴</t>
  </si>
  <si>
    <t>社会保障缴费</t>
  </si>
  <si>
    <t>住房公积金</t>
  </si>
  <si>
    <t>其他工资福利支出</t>
  </si>
  <si>
    <t>机关商品和服务支出小计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</si>
  <si>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</si>
  <si>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</si>
  <si>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</si>
  <si>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</si>
  <si>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</si>
  <si>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</si>
  <si>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</si>
  <si>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</si>
  <si>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</si>
  <si>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对个人和家庭的补助小计</t>
  </si>
  <si>
    <t>社会福利和救助</t>
  </si>
  <si>
    <t>助学金</t>
  </si>
  <si>
    <t>个人农业生产补贴</t>
  </si>
  <si>
    <t>离退休费</t>
  </si>
  <si>
    <t>其他对个人和家庭的补助</t>
  </si>
  <si>
    <t>机关资本性支出小计</t>
  </si>
  <si>
    <t>房屋建筑物购建</t>
  </si>
  <si>
    <t>基础设施建设</t>
  </si>
  <si>
    <t>土地征迁补偿和安置支出</t>
  </si>
  <si>
    <t>设备购置</t>
  </si>
  <si>
    <t>大型修缮</t>
  </si>
  <si>
    <t>其他资本性支出</t>
  </si>
  <si>
    <t>对企业补助</t>
  </si>
  <si>
    <t>对社会保障基金补助</t>
  </si>
  <si>
    <t>项目名称</t>
  </si>
  <si>
    <t>部门预算经济分类合计</t>
  </si>
  <si>
    <r>
      <rPr>
        <sz val="9"/>
        <rFont val="宋体"/>
        <charset val="134"/>
      </rPr>
      <t xml:space="preserve">工资福利支出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小计</t>
    </r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</si>
  <si>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</si>
  <si>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</si>
  <si>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</si>
  <si>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</si>
  <si>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</si>
  <si>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</si>
  <si>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</si>
  <si>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商品和服务支出小计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</si>
  <si>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</si>
  <si>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</si>
  <si>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</si>
  <si>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</si>
  <si>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</si>
  <si>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</si>
  <si>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</si>
  <si>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</si>
  <si>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租赁费</t>
  </si>
  <si>
    <t>工会经费</t>
  </si>
  <si>
    <t>福利费</t>
  </si>
  <si>
    <t>其他交通费用</t>
  </si>
  <si>
    <t>专用材料费</t>
  </si>
  <si>
    <t>被装购置费</t>
  </si>
  <si>
    <t>专用燃料费</t>
  </si>
  <si>
    <t>劳务费</t>
  </si>
  <si>
    <t>生活补助</t>
  </si>
  <si>
    <t>抚恤金</t>
  </si>
  <si>
    <t>离休费</t>
  </si>
  <si>
    <t>退休费</t>
  </si>
  <si>
    <t>资本性支出     小计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</si>
  <si>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</si>
  <si>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</si>
  <si>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</si>
  <si>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</si>
  <si>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</si>
  <si>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</si>
  <si>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</si>
  <si>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</si>
  <si>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其他交通工具购置</t>
  </si>
  <si>
    <t>费用补贴</t>
  </si>
  <si>
    <t>利息补贴</t>
  </si>
  <si>
    <t>2040201</t>
  </si>
  <si>
    <t>行政运行</t>
  </si>
  <si>
    <t>2080505</t>
  </si>
  <si>
    <t>机关事业单位基本养老保险缴费支出</t>
  </si>
  <si>
    <t>机关事业单位基本养老          保险缴费</t>
  </si>
  <si>
    <t>2089999</t>
  </si>
  <si>
    <t>其他社会保障和就业支出</t>
  </si>
  <si>
    <t>失业、工伤保险缴费</t>
  </si>
  <si>
    <t>2101101</t>
  </si>
  <si>
    <t>行政单位医疗</t>
  </si>
  <si>
    <t>2101102</t>
  </si>
  <si>
    <t>事业单位医疗</t>
  </si>
  <si>
    <t>2210201</t>
  </si>
  <si>
    <t>2080899</t>
  </si>
  <si>
    <t>其他优抚支出</t>
  </si>
  <si>
    <t>遗属及其他优抚人员支出</t>
  </si>
  <si>
    <t>2040202</t>
  </si>
  <si>
    <t>看守所羁押人员给养费</t>
  </si>
  <si>
    <t>民警执勤及加班津贴补贴</t>
  </si>
  <si>
    <t>辅警人员经费</t>
  </si>
  <si>
    <t>2021年政府性基金预算收入表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</si>
  <si>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</si>
  <si>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</si>
  <si>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</si>
  <si>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</si>
  <si>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</si>
  <si>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2021年政府性基金预算支出表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</si>
  <si>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</si>
  <si>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2021年“三公”经费部门预算情况表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</si>
  <si>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</si>
  <si>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</si>
  <si>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</si>
  <si>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</si>
  <si>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</si>
  <si>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</si>
  <si>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</si>
  <si>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</si>
  <si>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</si>
  <si>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</si>
  <si>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</si>
  <si>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情况说明：公安局车辆编制数38辆，实有38辆，均为执法勤务车辆。根据省财政厅、公安厅晋财政法【2014】31号文件规定:执法勤务车辆用于非办案发生的费用，应列支公务用车运行维护费。公安局公务接待费主要用于省市县及其他外省市县的检查、调研、办案等的接待工作。2021年预计接待120批次，约800余人次。20221年三公经费预算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</si>
  <si>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</si>
  <si>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2021年机关运行经费预算财政拨款情况统计表</t>
  </si>
  <si>
    <t>单 位 名 称</t>
  </si>
  <si>
    <t>万荣县公安局</t>
  </si>
  <si>
    <t>其中：公务员交通补贴 1643400 元</t>
  </si>
  <si>
    <r>
      <rPr>
        <b/>
        <sz val="18"/>
        <rFont val="宋体"/>
        <charset val="134"/>
      </rPr>
      <t xml:space="preserve"> 202</t>
    </r>
    <r>
      <rPr>
        <b/>
        <sz val="18"/>
        <rFont val="宋体"/>
        <charset val="134"/>
      </rPr>
      <t>1</t>
    </r>
    <r>
      <rPr>
        <b/>
        <sz val="18"/>
        <rFont val="宋体"/>
        <charset val="134"/>
      </rPr>
      <t>年政府采购预算计划表</t>
    </r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</si>
  <si>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</si>
  <si>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</si>
  <si>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</si>
  <si>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</si>
  <si>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</si>
  <si>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</si>
  <si>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</si>
  <si>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</si>
  <si>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</si>
  <si>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</si>
  <si>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</si>
  <si>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</si>
  <si>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</si>
  <si>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</si>
  <si>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</si>
  <si>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A4纸</t>
  </si>
  <si>
    <t>A08</t>
  </si>
  <si>
    <t>箱</t>
  </si>
  <si>
    <t>A4</t>
  </si>
  <si>
    <t>中小微企业</t>
  </si>
  <si>
    <t>100%</t>
  </si>
  <si>
    <t>小微企业</t>
  </si>
  <si>
    <t>互联网信息服务</t>
  </si>
  <si>
    <t>C0302</t>
  </si>
  <si>
    <t>年</t>
  </si>
  <si>
    <t>联通</t>
  </si>
  <si>
    <t>输入输出设备</t>
  </si>
  <si>
    <t>A020106</t>
  </si>
  <si>
    <t>台</t>
  </si>
  <si>
    <t>惠普</t>
  </si>
  <si>
    <t>计算机设备</t>
  </si>
  <si>
    <t>A020101</t>
  </si>
  <si>
    <t>联想</t>
  </si>
  <si>
    <t>车辆保险</t>
  </si>
  <si>
    <t>C15040201</t>
  </si>
  <si>
    <t>份</t>
  </si>
  <si>
    <t>全险</t>
  </si>
  <si>
    <t>车辆维修保养</t>
  </si>
  <si>
    <t>C050301</t>
  </si>
  <si>
    <t>次</t>
  </si>
  <si>
    <t>车辆加油服务</t>
  </si>
  <si>
    <t>C050302</t>
  </si>
  <si>
    <t>柴油、汽油</t>
  </si>
  <si>
    <t>办公设备</t>
  </si>
  <si>
    <t>A0202</t>
  </si>
  <si>
    <t>套</t>
  </si>
  <si>
    <t>电脑、打印机</t>
  </si>
  <si>
    <t>政法检测专用设备</t>
  </si>
  <si>
    <t>A0325</t>
  </si>
  <si>
    <t>技侦定位设备</t>
  </si>
  <si>
    <t>智慧监管项目</t>
  </si>
  <si>
    <t>智慧磐石项目</t>
  </si>
  <si>
    <t>看守所安防项目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</si>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</sst>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>
  <numFmts count="9">
    <numFmt numFmtId="176" formatCode="#,##0_ "/>
    <numFmt numFmtId="43" formatCode="_ * #,##0.00_ ;_ * \-#,##0.00_ ;_ * &quot;-&quot;??_ ;_ @_ "/>
    <numFmt numFmtId="41" formatCode="_ * #,##0_ ;_ * \-#,##0_ ;_ * &quot;-&quot;_ ;_ @_ "/>
    <numFmt numFmtId="177" formatCode="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_);[Red]\(0\)"/>
    <numFmt numFmtId="179" formatCode="#,##0.0000"/>
    <numFmt numFmtId="180" formatCode="#,##0_);[Red]\(#,##0\)"/>
  </numFmts>
  <fonts count="25"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2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0" fillId="13" borderId="16" applyNumberFormat="false" applyAlignment="false" applyProtection="false">
      <alignment vertical="center"/>
    </xf>
    <xf numFmtId="0" fontId="16" fillId="21" borderId="19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4" fillId="0" borderId="2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2" fillId="0" borderId="21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18" applyNumberFormat="false" applyFill="false" applyAlignment="false" applyProtection="false">
      <alignment vertical="center"/>
    </xf>
    <xf numFmtId="0" fontId="9" fillId="0" borderId="15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0" borderId="2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1" fillId="14" borderId="17" applyNumberFormat="false" applyFon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7" fillId="13" borderId="14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36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7" fillId="9" borderId="14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</cellStyleXfs>
  <cellXfs count="230">
    <xf numFmtId="0" fontId="0" fillId="0" borderId="0" xfId="0"/>
    <xf numFmtId="0" fontId="0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vertical="center"/>
    </xf>
    <xf numFmtId="49" fontId="0" fillId="0" borderId="0" xfId="0" applyNumberForma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vertical="center"/>
    </xf>
    <xf numFmtId="0" fontId="0" fillId="0" borderId="3" xfId="0" applyBorder="true" applyAlignment="true">
      <alignment vertical="center" wrapText="true"/>
    </xf>
    <xf numFmtId="0" fontId="0" fillId="0" borderId="3" xfId="0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vertical="center"/>
    </xf>
    <xf numFmtId="0" fontId="0" fillId="0" borderId="5" xfId="0" applyFont="true" applyBorder="true" applyAlignment="true">
      <alignment horizontal="center" vertical="center"/>
    </xf>
    <xf numFmtId="0" fontId="0" fillId="0" borderId="6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 wrapText="true"/>
    </xf>
    <xf numFmtId="178" fontId="0" fillId="2" borderId="2" xfId="0" applyNumberFormat="true" applyFont="true" applyFill="true" applyBorder="true" applyAlignment="true">
      <alignment horizontal="right" vertical="center" wrapText="true"/>
    </xf>
    <xf numFmtId="178" fontId="0" fillId="2" borderId="3" xfId="0" applyNumberFormat="true" applyFont="true" applyFill="true" applyBorder="true" applyAlignment="true">
      <alignment horizontal="right" vertical="center" wrapText="true"/>
    </xf>
    <xf numFmtId="178" fontId="2" fillId="2" borderId="2" xfId="0" applyNumberFormat="true" applyFont="true" applyFill="true" applyBorder="true" applyAlignment="true">
      <alignment horizontal="right" vertical="center" wrapText="true"/>
    </xf>
    <xf numFmtId="178" fontId="2" fillId="2" borderId="3" xfId="0" applyNumberFormat="true" applyFont="true" applyFill="true" applyBorder="true" applyAlignment="true">
      <alignment horizontal="right" vertical="center" wrapText="true"/>
    </xf>
    <xf numFmtId="178" fontId="0" fillId="2" borderId="4" xfId="0" applyNumberFormat="true" applyFont="true" applyFill="true" applyBorder="true" applyAlignment="true">
      <alignment horizontal="right" vertical="center" wrapText="true"/>
    </xf>
    <xf numFmtId="0" fontId="0" fillId="0" borderId="7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7" xfId="0" applyFont="true" applyBorder="true" applyAlignment="true">
      <alignment horizontal="center" vertical="center"/>
    </xf>
    <xf numFmtId="49" fontId="0" fillId="0" borderId="2" xfId="0" applyNumberFormat="true" applyFont="true" applyBorder="true" applyAlignment="true">
      <alignment horizontal="center" vertical="center" wrapText="true"/>
    </xf>
    <xf numFmtId="178" fontId="0" fillId="2" borderId="2" xfId="0" applyNumberFormat="true" applyFont="true" applyFill="true" applyBorder="true" applyAlignment="true">
      <alignment horizontal="center" vertical="center" wrapText="true"/>
    </xf>
    <xf numFmtId="178" fontId="0" fillId="2" borderId="3" xfId="0" applyNumberFormat="true" applyFont="true" applyFill="true" applyBorder="true" applyAlignment="true">
      <alignment horizontal="center" vertical="center" wrapText="true"/>
    </xf>
    <xf numFmtId="178" fontId="0" fillId="2" borderId="4" xfId="0" applyNumberFormat="true" applyFont="true" applyFill="true" applyBorder="true" applyAlignment="true">
      <alignment horizontal="center" vertical="center" wrapText="true"/>
    </xf>
    <xf numFmtId="178" fontId="0" fillId="2" borderId="4" xfId="0" applyNumberFormat="true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horizontal="center" vertical="center"/>
    </xf>
    <xf numFmtId="49" fontId="0" fillId="0" borderId="8" xfId="0" applyNumberFormat="true" applyFont="true" applyBorder="true" applyAlignment="true">
      <alignment horizontal="center" vertical="center" wrapText="true"/>
    </xf>
    <xf numFmtId="49" fontId="0" fillId="0" borderId="9" xfId="0" applyNumberFormat="true" applyFont="true" applyBorder="true" applyAlignment="true">
      <alignment horizontal="center" vertical="center" wrapText="true"/>
    </xf>
    <xf numFmtId="49" fontId="0" fillId="0" borderId="10" xfId="0" applyNumberFormat="true" applyFont="true" applyBorder="true" applyAlignment="true">
      <alignment horizontal="center" vertical="center" wrapText="true"/>
    </xf>
    <xf numFmtId="49" fontId="0" fillId="0" borderId="11" xfId="0" applyNumberFormat="true" applyFont="true" applyBorder="true" applyAlignment="true">
      <alignment horizontal="center" vertical="center" wrapText="true"/>
    </xf>
    <xf numFmtId="49" fontId="0" fillId="0" borderId="4" xfId="0" applyNumberFormat="true" applyFon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 wrapText="true"/>
    </xf>
    <xf numFmtId="0" fontId="0" fillId="0" borderId="4" xfId="0" applyFont="true" applyBorder="true" applyAlignment="true">
      <alignment vertical="center" wrapText="true"/>
    </xf>
    <xf numFmtId="0" fontId="1" fillId="0" borderId="0" xfId="0" applyNumberFormat="true" applyFont="true" applyFill="true" applyAlignment="true" applyProtection="true">
      <alignment horizontal="center" vertical="center"/>
    </xf>
    <xf numFmtId="0" fontId="0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49" fontId="0" fillId="0" borderId="5" xfId="0" applyNumberFormat="true" applyFont="true" applyFill="true" applyBorder="true" applyAlignment="true" applyProtection="true">
      <alignment horizontal="center" vertical="center"/>
    </xf>
    <xf numFmtId="180" fontId="0" fillId="0" borderId="4" xfId="0" applyNumberFormat="true" applyFont="true" applyFill="true" applyBorder="true" applyAlignment="true" applyProtection="true">
      <alignment horizontal="center" vertical="center"/>
    </xf>
    <xf numFmtId="4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NumberFormat="true" applyFont="true" applyFill="true" applyBorder="true" applyAlignment="true" applyProtection="true">
      <alignment horizontal="center" vertical="center"/>
    </xf>
    <xf numFmtId="4" fontId="0" fillId="0" borderId="4" xfId="0" applyNumberFormat="true" applyFill="true" applyBorder="true" applyAlignment="true" applyProtection="true">
      <alignment horizontal="left" vertical="center"/>
    </xf>
    <xf numFmtId="180" fontId="0" fillId="0" borderId="4" xfId="0" applyNumberFormat="true" applyFont="true" applyFill="true" applyBorder="true" applyAlignment="true" applyProtection="true">
      <alignment horizontal="right" vertical="center"/>
    </xf>
    <xf numFmtId="49" fontId="0" fillId="0" borderId="5" xfId="0" applyNumberFormat="true" applyFont="true" applyFill="true" applyBorder="true" applyAlignment="true" applyProtection="true">
      <alignment horizontal="left" vertical="center"/>
    </xf>
    <xf numFmtId="0" fontId="0" fillId="0" borderId="0" xfId="0" applyFill="true"/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5" xfId="0" applyFill="true" applyBorder="true" applyAlignment="true">
      <alignment horizontal="center" vertical="center"/>
    </xf>
    <xf numFmtId="0" fontId="0" fillId="0" borderId="6" xfId="0" applyFill="true" applyBorder="true" applyAlignment="true">
      <alignment horizontal="center" vertical="center"/>
    </xf>
    <xf numFmtId="0" fontId="0" fillId="0" borderId="12" xfId="0" applyFill="true" applyBorder="true" applyAlignment="true">
      <alignment horizontal="center" vertical="center"/>
    </xf>
    <xf numFmtId="0" fontId="0" fillId="0" borderId="5" xfId="0" applyFont="true" applyFill="true" applyBorder="true" applyAlignment="true">
      <alignment horizontal="center" vertical="center"/>
    </xf>
    <xf numFmtId="0" fontId="0" fillId="0" borderId="7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180" fontId="0" fillId="0" borderId="4" xfId="0" applyNumberFormat="true" applyFill="true" applyBorder="true" applyAlignment="true">
      <alignment vertical="center"/>
    </xf>
    <xf numFmtId="0" fontId="0" fillId="0" borderId="4" xfId="0" applyBorder="true" applyAlignment="true">
      <alignment vertical="center"/>
    </xf>
    <xf numFmtId="0" fontId="0" fillId="0" borderId="4" xfId="0" applyFont="true" applyBorder="true" applyAlignment="true">
      <alignment horizontal="left" vertical="center"/>
    </xf>
    <xf numFmtId="0" fontId="0" fillId="0" borderId="4" xfId="0" applyBorder="true" applyAlignment="true">
      <alignment horizontal="left" vertical="center"/>
    </xf>
    <xf numFmtId="0" fontId="0" fillId="0" borderId="5" xfId="0" applyFont="true" applyBorder="true" applyAlignment="true">
      <alignment horizontal="left" vertical="top" wrapText="true"/>
    </xf>
    <xf numFmtId="0" fontId="0" fillId="0" borderId="6" xfId="0" applyBorder="true" applyAlignment="true">
      <alignment horizontal="left" vertical="top" wrapText="true"/>
    </xf>
    <xf numFmtId="0" fontId="0" fillId="0" borderId="13" xfId="0" applyFont="true" applyBorder="true" applyAlignment="true">
      <alignment horizontal="left" vertical="center" wrapText="true"/>
    </xf>
    <xf numFmtId="0" fontId="0" fillId="0" borderId="13" xfId="0" applyBorder="true" applyAlignment="true">
      <alignment horizontal="left" vertical="center" wrapText="true"/>
    </xf>
    <xf numFmtId="0" fontId="0" fillId="0" borderId="5" xfId="0" applyFill="true" applyBorder="true" applyAlignment="true">
      <alignment horizontal="center" vertical="center" wrapText="true"/>
    </xf>
    <xf numFmtId="0" fontId="0" fillId="0" borderId="7" xfId="0" applyBorder="true" applyAlignment="true">
      <alignment horizontal="left" vertical="top" wrapText="true"/>
    </xf>
    <xf numFmtId="0" fontId="0" fillId="0" borderId="1" xfId="0" applyFill="true" applyBorder="true" applyAlignment="true">
      <alignment horizontal="left" vertical="center"/>
    </xf>
    <xf numFmtId="0" fontId="0" fillId="0" borderId="7" xfId="0" applyBorder="true" applyAlignment="true">
      <alignment horizontal="center" vertical="center"/>
    </xf>
    <xf numFmtId="0" fontId="0" fillId="0" borderId="4" xfId="0" applyNumberFormat="true" applyFont="true" applyFill="true" applyBorder="true" applyAlignment="true" applyProtection="true">
      <alignment horizontal="center" vertical="center"/>
    </xf>
    <xf numFmtId="0" fontId="0" fillId="0" borderId="4" xfId="0" applyFont="true" applyFill="true" applyBorder="true" applyAlignment="true">
      <alignment horizontal="center" vertical="center" wrapText="true"/>
    </xf>
    <xf numFmtId="49" fontId="0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0" fillId="0" borderId="4" xfId="0" applyNumberFormat="true" applyFill="true" applyBorder="true" applyAlignment="true" applyProtection="true">
      <alignment horizontal="center" vertical="center"/>
    </xf>
    <xf numFmtId="0" fontId="0" fillId="0" borderId="8" xfId="0" applyBorder="true" applyAlignment="true">
      <alignment horizontal="center" vertical="center"/>
    </xf>
    <xf numFmtId="177" fontId="0" fillId="0" borderId="2" xfId="0" applyNumberFormat="true" applyFont="true" applyFill="true" applyBorder="true" applyAlignment="true" applyProtection="true">
      <alignment horizontal="center" vertical="center"/>
    </xf>
    <xf numFmtId="177" fontId="0" fillId="0" borderId="2" xfId="0" applyNumberFormat="true" applyFill="true" applyBorder="true" applyAlignment="true" applyProtection="true">
      <alignment horizontal="center" vertical="center"/>
    </xf>
    <xf numFmtId="0" fontId="0" fillId="0" borderId="4" xfId="0" applyBorder="true"/>
    <xf numFmtId="0" fontId="0" fillId="0" borderId="8" xfId="0" applyNumberFormat="true" applyBorder="true" applyAlignment="true">
      <alignment horizontal="center" vertical="center" wrapText="true"/>
    </xf>
    <xf numFmtId="0" fontId="0" fillId="0" borderId="2" xfId="0" applyNumberFormat="true" applyFill="true" applyBorder="true" applyAlignment="true" applyProtection="true">
      <alignment horizontal="center" vertical="center" wrapText="true"/>
    </xf>
    <xf numFmtId="0" fontId="0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5" xfId="0" applyNumberFormat="true" applyFont="true" applyFill="true" applyBorder="true" applyAlignment="true" applyProtection="true">
      <alignment horizontal="left" vertical="center" wrapText="true"/>
    </xf>
    <xf numFmtId="0" fontId="0" fillId="0" borderId="4" xfId="0" applyNumberFormat="true" applyFont="true" applyFill="true" applyBorder="true" applyAlignment="true" applyProtection="true">
      <alignment horizontal="left" vertical="center" wrapText="true"/>
    </xf>
    <xf numFmtId="176" fontId="0" fillId="0" borderId="0" xfId="0" applyNumberFormat="true" applyFont="true" applyAlignment="true">
      <alignment horizontal="center" vertical="center" wrapText="true"/>
    </xf>
    <xf numFmtId="176" fontId="0" fillId="0" borderId="0" xfId="0" applyNumberFormat="true" applyFont="true" applyAlignment="true">
      <alignment horizontal="center" vertical="center"/>
    </xf>
    <xf numFmtId="176" fontId="0" fillId="0" borderId="0" xfId="0" applyNumberFormat="true" applyAlignment="true">
      <alignment vertical="center" wrapText="true"/>
    </xf>
    <xf numFmtId="176" fontId="0" fillId="0" borderId="0" xfId="0" applyNumberFormat="true"/>
    <xf numFmtId="176" fontId="1" fillId="0" borderId="0" xfId="0" applyNumberFormat="true" applyFont="true" applyFill="true" applyAlignment="true">
      <alignment horizontal="center" vertical="center"/>
    </xf>
    <xf numFmtId="176" fontId="0" fillId="0" borderId="1" xfId="0" applyNumberFormat="true" applyFill="true" applyBorder="true" applyAlignment="true">
      <alignment horizontal="left" vertical="center"/>
    </xf>
    <xf numFmtId="176" fontId="0" fillId="0" borderId="4" xfId="0" applyNumberFormat="true" applyFont="true" applyBorder="true" applyAlignment="true">
      <alignment horizontal="center" vertical="center" wrapText="true"/>
    </xf>
    <xf numFmtId="176" fontId="0" fillId="0" borderId="4" xfId="0" applyNumberFormat="true" applyFont="true" applyFill="true" applyBorder="true" applyAlignment="true" applyProtection="true">
      <alignment horizontal="center" vertical="center"/>
    </xf>
    <xf numFmtId="176" fontId="0" fillId="0" borderId="4" xfId="0" applyNumberFormat="true" applyFont="true" applyBorder="true" applyAlignment="true">
      <alignment horizontal="center" vertical="center"/>
    </xf>
    <xf numFmtId="176" fontId="0" fillId="0" borderId="4" xfId="0" applyNumberFormat="true" applyFont="true" applyFill="true" applyBorder="true" applyAlignment="true">
      <alignment horizontal="center" vertical="center"/>
    </xf>
    <xf numFmtId="176" fontId="0" fillId="0" borderId="3" xfId="0" applyNumberFormat="true" applyFont="true" applyFill="true" applyBorder="true" applyAlignment="true" applyProtection="true">
      <alignment horizontal="center" vertical="center" wrapText="true"/>
    </xf>
    <xf numFmtId="176" fontId="0" fillId="0" borderId="3" xfId="0" applyNumberFormat="true" applyFill="true" applyBorder="true" applyAlignment="true" applyProtection="true">
      <alignment horizontal="center" vertical="center" wrapText="true"/>
    </xf>
    <xf numFmtId="176" fontId="0" fillId="0" borderId="3" xfId="0" applyNumberFormat="true" applyFont="true" applyFill="true" applyBorder="true" applyAlignment="true" applyProtection="true">
      <alignment horizontal="right" vertical="center" wrapText="true"/>
    </xf>
    <xf numFmtId="176" fontId="0" fillId="0" borderId="4" xfId="0" applyNumberFormat="true" applyFont="true" applyFill="true" applyBorder="true" applyAlignment="true" applyProtection="true">
      <alignment horizontal="right" vertical="center" wrapText="true"/>
    </xf>
    <xf numFmtId="49" fontId="0" fillId="0" borderId="4" xfId="0" applyNumberFormat="true" applyFill="true" applyBorder="true" applyAlignment="true" applyProtection="true">
      <alignment horizontal="center" vertical="center" wrapText="true"/>
    </xf>
    <xf numFmtId="176" fontId="0" fillId="0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49" fontId="0" fillId="3" borderId="4" xfId="0" applyNumberFormat="true" applyFill="true" applyBorder="true" applyAlignment="true" applyProtection="true">
      <alignment horizontal="center" vertical="center" wrapText="true"/>
    </xf>
    <xf numFmtId="176" fontId="0" fillId="3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0" xfId="0" applyNumberFormat="true" applyFill="true"/>
    <xf numFmtId="176" fontId="0" fillId="0" borderId="0" xfId="0" applyNumberFormat="true" applyAlignment="true">
      <alignment horizontal="center" vertical="center"/>
    </xf>
    <xf numFmtId="176" fontId="0" fillId="4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4" xfId="0" applyNumberFormat="true" applyBorder="true" applyAlignment="true">
      <alignment vertical="center" wrapText="true"/>
    </xf>
    <xf numFmtId="176" fontId="0" fillId="0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6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1" xfId="0" applyNumberFormat="true" applyFont="true" applyFill="true" applyBorder="true" applyAlignment="true">
      <alignment horizontal="left" vertical="center"/>
    </xf>
    <xf numFmtId="176" fontId="0" fillId="4" borderId="4" xfId="0" applyNumberFormat="true" applyFont="true" applyFill="true" applyBorder="true" applyAlignment="true">
      <alignment horizontal="center" vertical="center" wrapText="true"/>
    </xf>
    <xf numFmtId="176" fontId="0" fillId="0" borderId="5" xfId="0" applyNumberFormat="true" applyFont="true" applyBorder="true" applyAlignment="true">
      <alignment horizontal="center" vertical="center" wrapText="true"/>
    </xf>
    <xf numFmtId="176" fontId="0" fillId="0" borderId="6" xfId="0" applyNumberFormat="true" applyFont="true" applyBorder="true" applyAlignment="true">
      <alignment horizontal="center" vertical="center" wrapText="true"/>
    </xf>
    <xf numFmtId="176" fontId="0" fillId="0" borderId="7" xfId="0" applyNumberFormat="true" applyFont="true" applyBorder="true" applyAlignment="true">
      <alignment horizontal="center" vertical="center" wrapText="true"/>
    </xf>
    <xf numFmtId="176" fontId="0" fillId="0" borderId="5" xfId="0" applyNumberFormat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left" vertical="center"/>
    </xf>
    <xf numFmtId="176" fontId="0" fillId="0" borderId="1" xfId="0" applyNumberFormat="true" applyBorder="true" applyAlignment="true">
      <alignment horizontal="left" vertical="center"/>
    </xf>
    <xf numFmtId="176" fontId="0" fillId="0" borderId="4" xfId="0" applyNumberFormat="true" applyBorder="true" applyAlignment="true">
      <alignment horizontal="center" vertical="center" wrapText="true"/>
    </xf>
    <xf numFmtId="176" fontId="0" fillId="2" borderId="4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2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2" borderId="6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2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0" borderId="1" xfId="0" applyNumberFormat="true" applyBorder="true" applyAlignment="true">
      <alignment vertical="center"/>
    </xf>
    <xf numFmtId="176" fontId="0" fillId="3" borderId="5" xfId="1" applyNumberFormat="true" applyFont="true" applyFill="true" applyBorder="true" applyAlignment="true" applyProtection="true">
      <alignment horizontal="center" vertical="center" wrapText="true"/>
      <protection locked="false"/>
    </xf>
    <xf numFmtId="176" fontId="0" fillId="3" borderId="7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5" borderId="0" xfId="0" applyFill="true"/>
    <xf numFmtId="0" fontId="0" fillId="5" borderId="0" xfId="0" applyFont="true" applyFill="true" applyAlignment="true">
      <alignment horizontal="center" vertical="center"/>
    </xf>
    <xf numFmtId="0" fontId="0" fillId="5" borderId="2" xfId="0" applyFill="true" applyBorder="true" applyAlignment="true">
      <alignment horizontal="center" vertical="center"/>
    </xf>
    <xf numFmtId="177" fontId="0" fillId="0" borderId="5" xfId="0" applyNumberFormat="true" applyFill="true" applyBorder="true" applyAlignment="true" applyProtection="true">
      <alignment horizontal="center" vertical="center"/>
    </xf>
    <xf numFmtId="176" fontId="0" fillId="5" borderId="5" xfId="0" applyNumberFormat="true" applyFill="true" applyBorder="true" applyAlignment="true" applyProtection="true">
      <alignment horizontal="center" vertical="center"/>
    </xf>
    <xf numFmtId="176" fontId="0" fillId="5" borderId="6" xfId="0" applyNumberFormat="true" applyFill="true" applyBorder="true" applyAlignment="true" applyProtection="true">
      <alignment horizontal="center" vertical="center"/>
    </xf>
    <xf numFmtId="176" fontId="0" fillId="5" borderId="7" xfId="0" applyNumberFormat="true" applyFill="true" applyBorder="true" applyAlignment="true" applyProtection="true">
      <alignment horizontal="center" vertical="center"/>
    </xf>
    <xf numFmtId="177" fontId="0" fillId="0" borderId="5" xfId="0" applyNumberFormat="true" applyFont="true" applyFill="true" applyBorder="true" applyAlignment="true" applyProtection="true">
      <alignment horizontal="left" vertical="center"/>
    </xf>
    <xf numFmtId="176" fontId="0" fillId="5" borderId="5" xfId="0" applyNumberFormat="true" applyFont="true" applyFill="true" applyBorder="true" applyAlignment="true" applyProtection="true">
      <alignment horizontal="right" vertical="center"/>
    </xf>
    <xf numFmtId="177" fontId="0" fillId="5" borderId="5" xfId="0" applyNumberFormat="true" applyFont="true" applyFill="true" applyBorder="true" applyAlignment="true" applyProtection="true">
      <alignment horizontal="left" vertical="center"/>
    </xf>
    <xf numFmtId="176" fontId="0" fillId="5" borderId="4" xfId="0" applyNumberFormat="true" applyFont="true" applyFill="true" applyBorder="true" applyAlignment="true" applyProtection="true">
      <alignment horizontal="right" vertical="center"/>
    </xf>
    <xf numFmtId="177" fontId="0" fillId="0" borderId="4" xfId="0" applyNumberFormat="true" applyFill="true" applyBorder="true" applyAlignment="true" applyProtection="true">
      <alignment horizontal="left" vertical="center"/>
    </xf>
    <xf numFmtId="177" fontId="0" fillId="0" borderId="4" xfId="0" applyNumberFormat="true" applyFont="true" applyFill="true" applyBorder="true" applyAlignment="true" applyProtection="true">
      <alignment horizontal="left" vertical="center"/>
    </xf>
    <xf numFmtId="180" fontId="0" fillId="5" borderId="4" xfId="0" applyNumberFormat="true" applyFont="true" applyFill="true" applyBorder="true" applyAlignment="true" applyProtection="true">
      <alignment horizontal="right" vertical="center"/>
    </xf>
    <xf numFmtId="177" fontId="0" fillId="5" borderId="4" xfId="0" applyNumberFormat="true" applyFont="true" applyFill="true" applyBorder="true" applyAlignment="true" applyProtection="true">
      <alignment horizontal="left" vertical="center"/>
    </xf>
    <xf numFmtId="180" fontId="0" fillId="5" borderId="4" xfId="0" applyNumberFormat="true" applyFill="true" applyBorder="true" applyAlignment="true" applyProtection="true">
      <alignment horizontal="left" vertical="center"/>
    </xf>
    <xf numFmtId="177" fontId="0" fillId="5" borderId="4" xfId="0" applyNumberFormat="true" applyFill="true" applyBorder="true" applyAlignment="true" applyProtection="true">
      <alignment horizontal="left" vertical="center"/>
    </xf>
    <xf numFmtId="176" fontId="0" fillId="5" borderId="4" xfId="0" applyNumberFormat="true" applyFill="true" applyBorder="true" applyAlignment="true">
      <alignment horizontal="right" vertical="center"/>
    </xf>
    <xf numFmtId="177" fontId="0" fillId="5" borderId="4" xfId="0" applyNumberFormat="true" applyFont="true" applyFill="true" applyBorder="true" applyAlignment="true" applyProtection="true">
      <alignment horizontal="right" vertical="center"/>
    </xf>
    <xf numFmtId="177" fontId="0" fillId="5" borderId="5" xfId="0" applyNumberFormat="true" applyFont="true" applyFill="true" applyBorder="true" applyAlignment="true" applyProtection="true">
      <alignment horizontal="right" vertical="center"/>
    </xf>
    <xf numFmtId="0" fontId="0" fillId="0" borderId="6" xfId="0" applyBorder="true" applyAlignment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center" vertical="center"/>
    </xf>
    <xf numFmtId="49" fontId="0" fillId="0" borderId="4" xfId="0" applyNumberFormat="true" applyFill="true" applyBorder="true" applyAlignment="true" applyProtection="true">
      <alignment horizontal="center" vertical="center"/>
    </xf>
    <xf numFmtId="49" fontId="0" fillId="0" borderId="4" xfId="0" applyNumberFormat="true" applyFont="true" applyFill="true" applyBorder="true" applyAlignment="true" applyProtection="true">
      <alignment horizontal="left" vertical="center"/>
    </xf>
    <xf numFmtId="176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4" xfId="0" applyFont="true" applyFill="true" applyBorder="true" applyAlignment="true">
      <alignment horizontal="centerContinuous" vertical="center"/>
    </xf>
    <xf numFmtId="0" fontId="0" fillId="0" borderId="4" xfId="0" applyFill="true" applyBorder="true" applyAlignment="true">
      <alignment horizontal="centerContinuous"/>
    </xf>
    <xf numFmtId="0" fontId="0" fillId="0" borderId="5" xfId="0" applyBorder="true" applyAlignment="true">
      <alignment horizontal="center" vertical="center"/>
    </xf>
    <xf numFmtId="0" fontId="0" fillId="0" borderId="2" xfId="0" applyNumberFormat="true" applyFont="true" applyFill="true" applyBorder="true" applyAlignment="true" applyProtection="true">
      <alignment horizontal="center" vertical="center"/>
    </xf>
    <xf numFmtId="0" fontId="0" fillId="0" borderId="5" xfId="0" applyBorder="true" applyAlignment="true">
      <alignment vertical="center"/>
    </xf>
    <xf numFmtId="3" fontId="0" fillId="0" borderId="2" xfId="0" applyNumberFormat="true" applyFont="true" applyFill="true" applyBorder="true" applyAlignment="true" applyProtection="true">
      <alignment horizontal="right" vertical="center"/>
    </xf>
    <xf numFmtId="4" fontId="0" fillId="0" borderId="4" xfId="0" applyNumberFormat="true" applyFont="true" applyFill="true" applyBorder="true" applyAlignment="true" applyProtection="true">
      <alignment horizontal="left" vertical="center"/>
    </xf>
    <xf numFmtId="3" fontId="0" fillId="0" borderId="4" xfId="0" applyNumberFormat="true" applyFont="true" applyFill="true" applyBorder="true" applyAlignment="true" applyProtection="true">
      <alignment horizontal="right" vertical="center"/>
    </xf>
    <xf numFmtId="0" fontId="0" fillId="0" borderId="5" xfId="0" applyFont="true" applyBorder="true" applyAlignment="true">
      <alignment vertical="center" wrapText="true"/>
    </xf>
    <xf numFmtId="3" fontId="0" fillId="0" borderId="3" xfId="0" applyNumberFormat="true" applyFont="true" applyFill="true" applyBorder="true" applyAlignment="true" applyProtection="true">
      <alignment vertical="center"/>
    </xf>
    <xf numFmtId="3" fontId="0" fillId="0" borderId="4" xfId="0" applyNumberFormat="true" applyFill="true" applyBorder="true"/>
    <xf numFmtId="3" fontId="0" fillId="0" borderId="4" xfId="0" applyNumberFormat="true" applyBorder="true"/>
    <xf numFmtId="0" fontId="0" fillId="0" borderId="4" xfId="0" applyFill="true" applyBorder="true" applyAlignment="true">
      <alignment horizontal="left" vertical="center"/>
    </xf>
    <xf numFmtId="3" fontId="0" fillId="0" borderId="4" xfId="0" applyNumberFormat="true" applyBorder="true" applyAlignment="true">
      <alignment horizontal="center" vertical="center"/>
    </xf>
    <xf numFmtId="3" fontId="0" fillId="0" borderId="5" xfId="0" applyNumberFormat="true" applyFont="true" applyFill="true" applyBorder="true" applyAlignment="true" applyProtection="true">
      <alignment horizontal="right" vertical="center"/>
    </xf>
    <xf numFmtId="3" fontId="0" fillId="0" borderId="7" xfId="0" applyNumberFormat="true" applyFont="true" applyFill="true" applyBorder="true" applyAlignment="true" applyProtection="true">
      <alignment horizontal="right" vertical="center"/>
    </xf>
    <xf numFmtId="3" fontId="0" fillId="0" borderId="3" xfId="0" applyNumberFormat="true" applyFont="true" applyFill="true" applyBorder="true" applyAlignment="true" applyProtection="true">
      <alignment horizontal="right" vertical="center"/>
    </xf>
    <xf numFmtId="0" fontId="0" fillId="0" borderId="8" xfId="0" applyNumberFormat="true" applyFont="true" applyFill="true" applyBorder="true" applyAlignment="true" applyProtection="true">
      <alignment horizontal="center" vertical="center"/>
    </xf>
    <xf numFmtId="49" fontId="0" fillId="0" borderId="5" xfId="0" applyNumberFormat="true" applyFill="true" applyBorder="true" applyAlignment="true" applyProtection="true">
      <alignment horizontal="center" vertical="center"/>
    </xf>
    <xf numFmtId="0" fontId="0" fillId="0" borderId="5" xfId="0" applyNumberFormat="true" applyFont="true" applyFill="true" applyBorder="true" applyAlignment="true" applyProtection="true">
      <alignment horizontal="center" vertical="center" wrapText="true"/>
    </xf>
    <xf numFmtId="0" fontId="0" fillId="0" borderId="2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7" xfId="0" applyNumberFormat="true" applyFont="true" applyFill="true" applyBorder="true" applyAlignment="true" applyProtection="true">
      <alignment horizontal="center" vertical="center"/>
    </xf>
    <xf numFmtId="0" fontId="0" fillId="0" borderId="4" xfId="0" applyNumberFormat="true" applyFill="true" applyBorder="true" applyAlignment="true" applyProtection="true">
      <alignment horizontal="center" vertical="center" wrapText="true"/>
    </xf>
    <xf numFmtId="3" fontId="0" fillId="0" borderId="4" xfId="0" applyNumberFormat="true" applyFill="true" applyBorder="true" applyAlignment="true" applyProtection="true">
      <alignment horizontal="right" vertical="center"/>
    </xf>
    <xf numFmtId="0" fontId="0" fillId="0" borderId="1" xfId="0" applyFill="true" applyBorder="true" applyAlignment="true">
      <alignment vertical="center"/>
    </xf>
    <xf numFmtId="0" fontId="0" fillId="0" borderId="2" xfId="0" applyFill="true" applyBorder="true" applyAlignment="true">
      <alignment horizontal="centerContinuous"/>
    </xf>
    <xf numFmtId="0" fontId="0" fillId="0" borderId="4" xfId="0" applyFont="true" applyBorder="true" applyAlignment="true">
      <alignment horizontal="centerContinuous" vertical="center"/>
    </xf>
    <xf numFmtId="0" fontId="0" fillId="0" borderId="2" xfId="0" applyBorder="true" applyAlignment="true">
      <alignment horizontal="centerContinuous"/>
    </xf>
    <xf numFmtId="4" fontId="0" fillId="0" borderId="2" xfId="0" applyNumberFormat="true" applyFill="true" applyBorder="true" applyAlignment="true" applyProtection="true">
      <alignment horizontal="center" vertical="center"/>
    </xf>
    <xf numFmtId="0" fontId="0" fillId="0" borderId="13" xfId="0" applyBorder="true" applyAlignment="true">
      <alignment horizontal="center" vertical="center"/>
    </xf>
    <xf numFmtId="179" fontId="0" fillId="0" borderId="2" xfId="0" applyNumberFormat="true" applyFill="true" applyBorder="true" applyAlignment="true" applyProtection="true">
      <alignment horizontal="center" vertical="center"/>
    </xf>
    <xf numFmtId="0" fontId="0" fillId="0" borderId="5" xfId="0" applyFont="true" applyFill="true" applyBorder="true" applyAlignment="true">
      <alignment vertical="center"/>
    </xf>
    <xf numFmtId="0" fontId="0" fillId="0" borderId="5" xfId="0" applyFont="true" applyBorder="true" applyAlignment="true">
      <alignment vertical="center"/>
    </xf>
    <xf numFmtId="3" fontId="0" fillId="0" borderId="3" xfId="0" applyNumberFormat="true" applyFill="true" applyBorder="true"/>
    <xf numFmtId="3" fontId="0" fillId="0" borderId="12" xfId="0" applyNumberFormat="true" applyFont="true" applyFill="true" applyBorder="true" applyAlignment="true" applyProtection="true">
      <alignment horizontal="right" vertical="center"/>
    </xf>
    <xf numFmtId="3" fontId="0" fillId="0" borderId="2" xfId="0" applyNumberFormat="true" applyBorder="true"/>
    <xf numFmtId="3" fontId="0" fillId="2" borderId="4" xfId="0" applyNumberFormat="true" applyFont="true" applyFill="true" applyBorder="true" applyAlignment="true" applyProtection="true">
      <alignment horizontal="right" vertical="center"/>
    </xf>
    <xf numFmtId="0" fontId="3" fillId="2" borderId="0" xfId="0" applyFont="true" applyFill="true" applyBorder="true" applyAlignment="true">
      <alignment vertical="center"/>
    </xf>
    <xf numFmtId="0" fontId="4" fillId="2" borderId="0" xfId="0" applyFont="true" applyFill="true" applyAlignment="true">
      <alignment vertical="center"/>
    </xf>
    <xf numFmtId="0" fontId="0" fillId="2" borderId="0" xfId="0" applyFont="true" applyFill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0" fillId="2" borderId="0" xfId="0" applyFill="true" applyAlignment="true">
      <alignment vertical="center"/>
    </xf>
    <xf numFmtId="0" fontId="1" fillId="2" borderId="0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 applyProtection="true">
      <alignment horizontal="left" vertical="center"/>
    </xf>
    <xf numFmtId="0" fontId="0" fillId="2" borderId="2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 wrapText="true"/>
    </xf>
    <xf numFmtId="0" fontId="0" fillId="2" borderId="8" xfId="0" applyFont="true" applyFill="true" applyBorder="true" applyAlignment="true">
      <alignment horizontal="center" vertical="center"/>
    </xf>
    <xf numFmtId="0" fontId="0" fillId="2" borderId="12" xfId="0" applyFont="true" applyFill="true" applyBorder="true" applyAlignment="true">
      <alignment horizontal="center" vertical="center"/>
    </xf>
    <xf numFmtId="0" fontId="0" fillId="2" borderId="12" xfId="0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 wrapText="true"/>
    </xf>
    <xf numFmtId="0" fontId="0" fillId="2" borderId="4" xfId="0" applyFill="true" applyBorder="true" applyAlignment="true" applyProtection="true">
      <alignment horizontal="center" vertical="center" wrapText="true"/>
      <protection locked="false"/>
    </xf>
    <xf numFmtId="0" fontId="0" fillId="2" borderId="4" xfId="0" applyFont="true" applyFill="true" applyBorder="true" applyAlignment="true" applyProtection="true">
      <alignment horizontal="center" vertical="center"/>
      <protection locked="false"/>
    </xf>
    <xf numFmtId="0" fontId="0" fillId="2" borderId="4" xfId="0" applyFont="true" applyFill="true" applyBorder="true" applyAlignment="true" applyProtection="true">
      <alignment horizontal="center" vertical="center"/>
    </xf>
    <xf numFmtId="0" fontId="0" fillId="2" borderId="4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5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7" xfId="0" applyFont="true" applyFill="true" applyBorder="true" applyAlignment="true" applyProtection="true">
      <alignment horizontal="center" vertical="center" wrapText="true"/>
      <protection locked="false"/>
    </xf>
    <xf numFmtId="0" fontId="0" fillId="2" borderId="1" xfId="0" applyFont="true" applyFill="true" applyBorder="true" applyAlignment="true" applyProtection="true">
      <alignment vertical="center"/>
    </xf>
    <xf numFmtId="0" fontId="0" fillId="2" borderId="13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/>
    </xf>
    <xf numFmtId="0" fontId="0" fillId="2" borderId="0" xfId="0" applyFont="true" applyFill="true" applyBorder="true" applyAlignment="true">
      <alignment vertical="center"/>
    </xf>
    <xf numFmtId="0" fontId="0" fillId="2" borderId="9" xfId="0" applyFont="true" applyFill="true" applyBorder="true" applyAlignment="true">
      <alignment horizontal="center" vertical="center"/>
    </xf>
    <xf numFmtId="0" fontId="0" fillId="2" borderId="5" xfId="0" applyFont="true" applyFill="true" applyBorder="true" applyAlignment="true">
      <alignment horizontal="center" vertical="center"/>
    </xf>
    <xf numFmtId="0" fontId="0" fillId="2" borderId="7" xfId="0" applyFont="true" applyFill="true" applyBorder="true" applyAlignment="true">
      <alignment horizontal="center" vertical="center"/>
    </xf>
    <xf numFmtId="0" fontId="0" fillId="2" borderId="4" xfId="0" applyFont="true" applyFill="true" applyBorder="true" applyAlignment="true">
      <alignment horizontal="center" vertical="center" wrapText="true"/>
    </xf>
    <xf numFmtId="180" fontId="0" fillId="2" borderId="4" xfId="0" applyNumberFormat="true" applyFont="true" applyFill="true" applyBorder="true" applyAlignment="true" applyProtection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5"/>
  <sheetViews>
    <sheetView workbookViewId="0">
      <selection activeCell="C7" sqref="C7"/>
    </sheetView>
  </sheetViews>
  <sheetFormatPr defaultColWidth="15" defaultRowHeight="20.25" customHeight="true"/>
  <cols>
    <col min="1" max="1" width="21.6222222222222" style="203" customWidth="true"/>
    <col min="2" max="3" width="8.62222222222222" style="203" customWidth="true"/>
    <col min="4" max="4" width="9" style="203" customWidth="true"/>
    <col min="5" max="5" width="8.87777777777778" style="203" customWidth="true"/>
    <col min="6" max="6" width="11.1222222222222" style="203" customWidth="true"/>
    <col min="7" max="7" width="8.87777777777778" style="203" customWidth="true"/>
    <col min="8" max="9" width="9" style="203" customWidth="true"/>
    <col min="10" max="10" width="12.6222222222222" style="203" customWidth="true"/>
    <col min="11" max="11" width="8.12222222222222" style="203" customWidth="true"/>
    <col min="12" max="12" width="7.37777777777778" style="203" customWidth="true"/>
    <col min="13" max="13" width="7.62222222222222" style="203" customWidth="true"/>
    <col min="14" max="14" width="7.37777777777778" style="203" customWidth="true"/>
    <col min="15" max="15" width="7" style="203" customWidth="true"/>
    <col min="16" max="16" width="7.62222222222222" style="203" customWidth="true"/>
    <col min="17" max="16384" width="15" style="203"/>
  </cols>
  <sheetData>
    <row r="1" ht="39.75" customHeight="true" spans="1:16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="199" customFormat="true" ht="22.5" customHeight="true" spans="1:16">
      <c r="A2" s="205" t="s">
        <v>1</v>
      </c>
      <c r="B2" s="205"/>
      <c r="C2" s="205"/>
      <c r="D2" s="205"/>
      <c r="E2" s="205"/>
      <c r="F2" s="205"/>
      <c r="G2" s="219"/>
      <c r="H2" s="219"/>
      <c r="I2" s="219"/>
      <c r="J2" s="219"/>
      <c r="K2" s="219"/>
      <c r="L2" s="222"/>
      <c r="M2" s="228" t="s">
        <v>2</v>
      </c>
      <c r="N2" s="229"/>
      <c r="O2" s="229"/>
      <c r="P2" s="229"/>
    </row>
    <row r="3" s="200" customFormat="true" ht="27.75" customHeight="true" spans="1:16">
      <c r="A3" s="206" t="s">
        <v>3</v>
      </c>
      <c r="B3" s="207" t="s">
        <v>4</v>
      </c>
      <c r="C3" s="207" t="s">
        <v>5</v>
      </c>
      <c r="D3" s="208" t="s">
        <v>6</v>
      </c>
      <c r="E3" s="220"/>
      <c r="F3" s="220"/>
      <c r="G3" s="220"/>
      <c r="H3" s="220"/>
      <c r="I3" s="223"/>
      <c r="J3" s="207" t="s">
        <v>7</v>
      </c>
      <c r="K3" s="224" t="s">
        <v>8</v>
      </c>
      <c r="L3" s="225"/>
      <c r="M3" s="207" t="s">
        <v>9</v>
      </c>
      <c r="N3" s="226" t="s">
        <v>10</v>
      </c>
      <c r="O3" s="207" t="s">
        <v>11</v>
      </c>
      <c r="P3" s="207" t="s">
        <v>12</v>
      </c>
    </row>
    <row r="4" s="200" customFormat="true" ht="27.75" customHeight="true" spans="1:16">
      <c r="A4" s="209"/>
      <c r="B4" s="209"/>
      <c r="C4" s="210"/>
      <c r="D4" s="207" t="s">
        <v>13</v>
      </c>
      <c r="E4" s="206" t="s">
        <v>14</v>
      </c>
      <c r="F4" s="221" t="s">
        <v>15</v>
      </c>
      <c r="G4" s="221"/>
      <c r="H4" s="221"/>
      <c r="I4" s="221"/>
      <c r="J4" s="210"/>
      <c r="K4" s="206" t="s">
        <v>16</v>
      </c>
      <c r="L4" s="206" t="s">
        <v>17</v>
      </c>
      <c r="M4" s="209"/>
      <c r="N4" s="226"/>
      <c r="O4" s="210"/>
      <c r="P4" s="210"/>
    </row>
    <row r="5" s="200" customFormat="true" ht="31.5" customHeight="true" spans="1:16">
      <c r="A5" s="211"/>
      <c r="B5" s="211"/>
      <c r="C5" s="212"/>
      <c r="D5" s="212"/>
      <c r="E5" s="211"/>
      <c r="F5" s="221" t="s">
        <v>13</v>
      </c>
      <c r="G5" s="221" t="s">
        <v>18</v>
      </c>
      <c r="H5" s="221" t="s">
        <v>19</v>
      </c>
      <c r="I5" s="226" t="s">
        <v>20</v>
      </c>
      <c r="J5" s="212"/>
      <c r="K5" s="211"/>
      <c r="L5" s="211"/>
      <c r="M5" s="211"/>
      <c r="N5" s="226"/>
      <c r="O5" s="212"/>
      <c r="P5" s="212"/>
    </row>
    <row r="6" s="201" customFormat="true" ht="30.75" customHeight="true" spans="1:16">
      <c r="A6" s="213" t="s">
        <v>21</v>
      </c>
      <c r="B6" s="214" t="s">
        <v>14</v>
      </c>
      <c r="C6" s="215">
        <v>261</v>
      </c>
      <c r="D6" s="215">
        <f>SUM(E6,G6)</f>
        <v>261</v>
      </c>
      <c r="E6" s="214">
        <v>184</v>
      </c>
      <c r="F6" s="215">
        <f>SUM(G6:I6)</f>
        <v>77</v>
      </c>
      <c r="G6" s="214">
        <v>77</v>
      </c>
      <c r="H6" s="214"/>
      <c r="I6" s="214"/>
      <c r="J6" s="227">
        <f>SUM(E6*23000+G6*23000)</f>
        <v>6003000</v>
      </c>
      <c r="K6" s="214"/>
      <c r="L6" s="214"/>
      <c r="M6" s="214"/>
      <c r="N6" s="214">
        <v>17</v>
      </c>
      <c r="O6" s="214">
        <v>38</v>
      </c>
      <c r="P6" s="214"/>
    </row>
    <row r="7" s="202" customFormat="true" ht="30.75" customHeight="true" spans="1:16">
      <c r="A7" s="216"/>
      <c r="B7" s="214"/>
      <c r="C7" s="215">
        <f t="shared" ref="C7:C14" si="0">SUM(D7,K7,L7,M7,N7)</f>
        <v>0</v>
      </c>
      <c r="D7" s="215">
        <f t="shared" ref="D7:D14" si="1">SUM(E7+F7)</f>
        <v>0</v>
      </c>
      <c r="E7" s="214"/>
      <c r="F7" s="215">
        <f t="shared" ref="F7:F14" si="2">SUM(G7:I7)</f>
        <v>0</v>
      </c>
      <c r="G7" s="214"/>
      <c r="H7" s="214"/>
      <c r="I7" s="214"/>
      <c r="J7" s="227">
        <f t="shared" ref="J7:J15" si="3">SUM(E7*23000+G7*23000)</f>
        <v>0</v>
      </c>
      <c r="K7" s="214"/>
      <c r="L7" s="214"/>
      <c r="M7" s="214"/>
      <c r="N7" s="214"/>
      <c r="O7" s="214"/>
      <c r="P7" s="214"/>
    </row>
    <row r="8" s="202" customFormat="true" ht="30.75" customHeight="true" spans="1:16">
      <c r="A8" s="216"/>
      <c r="B8" s="214"/>
      <c r="C8" s="215">
        <f t="shared" si="0"/>
        <v>0</v>
      </c>
      <c r="D8" s="215">
        <f t="shared" si="1"/>
        <v>0</v>
      </c>
      <c r="E8" s="214"/>
      <c r="F8" s="215">
        <f t="shared" si="2"/>
        <v>0</v>
      </c>
      <c r="G8" s="214"/>
      <c r="H8" s="214"/>
      <c r="I8" s="214"/>
      <c r="J8" s="227">
        <f t="shared" si="3"/>
        <v>0</v>
      </c>
      <c r="K8" s="214"/>
      <c r="L8" s="214"/>
      <c r="M8" s="214"/>
      <c r="N8" s="214"/>
      <c r="O8" s="214"/>
      <c r="P8" s="214"/>
    </row>
    <row r="9" s="202" customFormat="true" ht="30.75" customHeight="true" spans="1:16">
      <c r="A9" s="216"/>
      <c r="B9" s="214"/>
      <c r="C9" s="215">
        <f t="shared" si="0"/>
        <v>0</v>
      </c>
      <c r="D9" s="215">
        <f t="shared" si="1"/>
        <v>0</v>
      </c>
      <c r="E9" s="214"/>
      <c r="F9" s="215">
        <f t="shared" si="2"/>
        <v>0</v>
      </c>
      <c r="G9" s="214"/>
      <c r="H9" s="214"/>
      <c r="I9" s="214"/>
      <c r="J9" s="227">
        <f t="shared" si="3"/>
        <v>0</v>
      </c>
      <c r="K9" s="214"/>
      <c r="L9" s="214"/>
      <c r="M9" s="214"/>
      <c r="N9" s="214"/>
      <c r="O9" s="214"/>
      <c r="P9" s="214"/>
    </row>
    <row r="10" s="202" customFormat="true" ht="30.75" customHeight="true" spans="1:16">
      <c r="A10" s="216"/>
      <c r="B10" s="214"/>
      <c r="C10" s="215">
        <f t="shared" si="0"/>
        <v>0</v>
      </c>
      <c r="D10" s="215">
        <f t="shared" si="1"/>
        <v>0</v>
      </c>
      <c r="E10" s="214"/>
      <c r="F10" s="215">
        <f t="shared" si="2"/>
        <v>0</v>
      </c>
      <c r="G10" s="214"/>
      <c r="H10" s="214"/>
      <c r="I10" s="214"/>
      <c r="J10" s="227">
        <f t="shared" si="3"/>
        <v>0</v>
      </c>
      <c r="K10" s="214"/>
      <c r="L10" s="214"/>
      <c r="M10" s="214"/>
      <c r="N10" s="214"/>
      <c r="O10" s="214"/>
      <c r="P10" s="214"/>
    </row>
    <row r="11" s="202" customFormat="true" ht="30.75" customHeight="true" spans="1:16">
      <c r="A11" s="216"/>
      <c r="B11" s="214"/>
      <c r="C11" s="215">
        <f t="shared" si="0"/>
        <v>0</v>
      </c>
      <c r="D11" s="215">
        <f t="shared" si="1"/>
        <v>0</v>
      </c>
      <c r="E11" s="214"/>
      <c r="F11" s="215">
        <f t="shared" si="2"/>
        <v>0</v>
      </c>
      <c r="G11" s="214"/>
      <c r="H11" s="214"/>
      <c r="I11" s="214"/>
      <c r="J11" s="227">
        <f t="shared" si="3"/>
        <v>0</v>
      </c>
      <c r="K11" s="214"/>
      <c r="L11" s="214"/>
      <c r="M11" s="214"/>
      <c r="N11" s="214"/>
      <c r="O11" s="214"/>
      <c r="P11" s="214"/>
    </row>
    <row r="12" ht="30.75" customHeight="true" spans="1:16">
      <c r="A12" s="216"/>
      <c r="B12" s="214"/>
      <c r="C12" s="215">
        <f t="shared" si="0"/>
        <v>0</v>
      </c>
      <c r="D12" s="215">
        <f t="shared" si="1"/>
        <v>0</v>
      </c>
      <c r="E12" s="214"/>
      <c r="F12" s="215">
        <f t="shared" si="2"/>
        <v>0</v>
      </c>
      <c r="G12" s="214"/>
      <c r="H12" s="214"/>
      <c r="I12" s="214"/>
      <c r="J12" s="227">
        <f t="shared" si="3"/>
        <v>0</v>
      </c>
      <c r="K12" s="214"/>
      <c r="L12" s="214"/>
      <c r="M12" s="214"/>
      <c r="N12" s="214"/>
      <c r="O12" s="214"/>
      <c r="P12" s="214"/>
    </row>
    <row r="13" ht="30.75" customHeight="true" spans="1:16">
      <c r="A13" s="216"/>
      <c r="B13" s="214"/>
      <c r="C13" s="215">
        <f t="shared" si="0"/>
        <v>0</v>
      </c>
      <c r="D13" s="215">
        <f t="shared" si="1"/>
        <v>0</v>
      </c>
      <c r="E13" s="214"/>
      <c r="F13" s="215">
        <f t="shared" si="2"/>
        <v>0</v>
      </c>
      <c r="G13" s="214"/>
      <c r="H13" s="214"/>
      <c r="I13" s="214"/>
      <c r="J13" s="227">
        <f t="shared" si="3"/>
        <v>0</v>
      </c>
      <c r="K13" s="214"/>
      <c r="L13" s="214"/>
      <c r="M13" s="214"/>
      <c r="N13" s="214"/>
      <c r="O13" s="214"/>
      <c r="P13" s="214"/>
    </row>
    <row r="14" ht="30.75" customHeight="true" spans="1:16">
      <c r="A14" s="216"/>
      <c r="B14" s="214"/>
      <c r="C14" s="215">
        <f t="shared" si="0"/>
        <v>0</v>
      </c>
      <c r="D14" s="215">
        <f t="shared" si="1"/>
        <v>0</v>
      </c>
      <c r="E14" s="214"/>
      <c r="F14" s="215">
        <f t="shared" si="2"/>
        <v>0</v>
      </c>
      <c r="G14" s="214"/>
      <c r="H14" s="214"/>
      <c r="I14" s="214"/>
      <c r="J14" s="227">
        <f t="shared" si="3"/>
        <v>0</v>
      </c>
      <c r="K14" s="214"/>
      <c r="L14" s="214"/>
      <c r="M14" s="214"/>
      <c r="N14" s="214"/>
      <c r="O14" s="214"/>
      <c r="P14" s="214"/>
    </row>
    <row r="15" ht="33" customHeight="true" spans="1:16">
      <c r="A15" s="217" t="s">
        <v>22</v>
      </c>
      <c r="B15" s="218"/>
      <c r="C15" s="215">
        <f>SUM(C6:C14)</f>
        <v>261</v>
      </c>
      <c r="D15" s="215">
        <f t="shared" ref="D15:P15" si="4">SUM(D6:D14)</f>
        <v>261</v>
      </c>
      <c r="E15" s="215">
        <f t="shared" si="4"/>
        <v>184</v>
      </c>
      <c r="F15" s="215">
        <f t="shared" si="4"/>
        <v>77</v>
      </c>
      <c r="G15" s="215">
        <f t="shared" si="4"/>
        <v>77</v>
      </c>
      <c r="H15" s="215">
        <f t="shared" si="4"/>
        <v>0</v>
      </c>
      <c r="I15" s="215">
        <f t="shared" si="4"/>
        <v>0</v>
      </c>
      <c r="J15" s="227">
        <f t="shared" si="3"/>
        <v>6003000</v>
      </c>
      <c r="K15" s="215">
        <f t="shared" si="4"/>
        <v>0</v>
      </c>
      <c r="L15" s="215">
        <f t="shared" si="4"/>
        <v>0</v>
      </c>
      <c r="M15" s="215">
        <f t="shared" si="4"/>
        <v>0</v>
      </c>
      <c r="N15" s="215">
        <f t="shared" si="4"/>
        <v>17</v>
      </c>
      <c r="O15" s="215">
        <f t="shared" si="4"/>
        <v>38</v>
      </c>
      <c r="P15" s="215">
        <f t="shared" si="4"/>
        <v>0</v>
      </c>
    </row>
  </sheetData>
  <mergeCells count="19">
    <mergeCell ref="A1:P1"/>
    <mergeCell ref="A2:F2"/>
    <mergeCell ref="M2:P2"/>
    <mergeCell ref="D3:I3"/>
    <mergeCell ref="K3:L3"/>
    <mergeCell ref="F4:I4"/>
    <mergeCell ref="A15:B15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5">
    <cfRule type="cellIs" dxfId="0" priority="1" stopIfTrue="1" operator="equal">
      <formula>0</formula>
    </cfRule>
  </conditionalFormatting>
  <printOptions horizontalCentered="true" verticalCentered="true"/>
  <pageMargins left="0.866141732283464" right="1.06299212598425" top="0.866141732283464" bottom="0.866141732283464" header="0.31496062992126" footer="0.3149606299212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2" sqref="A2:B2"/>
    </sheetView>
  </sheetViews>
  <sheetFormatPr defaultColWidth="9.12222222222222" defaultRowHeight="12.75" customHeight="true" outlineLevelCol="3"/>
  <cols>
    <col min="1" max="1" width="18.6222222222222" customWidth="true"/>
    <col min="2" max="2" width="39.8777777777778" customWidth="true"/>
    <col min="3" max="3" width="22.5" customWidth="true"/>
    <col min="4" max="4" width="19.6222222222222" customWidth="true"/>
  </cols>
  <sheetData>
    <row r="1" ht="36" customHeight="true" spans="1:4">
      <c r="A1" s="57" t="s">
        <v>246</v>
      </c>
      <c r="B1" s="57"/>
      <c r="C1" s="57"/>
      <c r="D1" s="57"/>
    </row>
    <row r="2" ht="27" customHeight="true" spans="1:4">
      <c r="A2" s="77" t="str">
        <f>(部门基本情况表!A2)</f>
        <v>编报单位：万荣县公安局</v>
      </c>
      <c r="B2" s="77"/>
      <c r="C2" s="83"/>
      <c r="D2" s="46" t="s">
        <v>24</v>
      </c>
    </row>
    <row r="3" ht="34.5" customHeight="true" spans="1:4">
      <c r="A3" s="19" t="s">
        <v>247</v>
      </c>
      <c r="B3" s="78"/>
      <c r="C3" s="84" t="s">
        <v>103</v>
      </c>
      <c r="D3" s="79" t="s">
        <v>248</v>
      </c>
    </row>
    <row r="4" ht="34.5" customHeight="true" spans="1:4">
      <c r="A4" s="85" t="s">
        <v>249</v>
      </c>
      <c r="B4" s="86" t="s">
        <v>250</v>
      </c>
      <c r="C4" s="79"/>
      <c r="D4" s="79"/>
    </row>
    <row r="5" ht="31.5" customHeight="true" spans="1:4">
      <c r="A5" s="85"/>
      <c r="B5" s="87" t="s">
        <v>251</v>
      </c>
      <c r="C5" s="54">
        <f>SUM(C6:C22)</f>
        <v>0</v>
      </c>
      <c r="D5" s="88"/>
    </row>
    <row r="6" ht="31.5" customHeight="true" spans="1:4">
      <c r="A6" s="89"/>
      <c r="B6" s="90"/>
      <c r="C6" s="54"/>
      <c r="D6" s="88"/>
    </row>
    <row r="7" ht="31.5" customHeight="true" spans="1:4">
      <c r="A7" s="89"/>
      <c r="B7" s="90"/>
      <c r="C7" s="54"/>
      <c r="D7" s="88"/>
    </row>
    <row r="8" ht="31.5" customHeight="true" spans="1:4">
      <c r="A8" s="89"/>
      <c r="B8" s="90"/>
      <c r="C8" s="54"/>
      <c r="D8" s="88"/>
    </row>
    <row r="9" ht="31.5" customHeight="true" spans="1:4">
      <c r="A9" s="89"/>
      <c r="B9" s="90"/>
      <c r="C9" s="54"/>
      <c r="D9" s="88"/>
    </row>
    <row r="10" ht="31.5" customHeight="true" spans="1:4">
      <c r="A10" s="89"/>
      <c r="B10" s="90"/>
      <c r="C10" s="54"/>
      <c r="D10" s="88"/>
    </row>
    <row r="11" ht="31.5" customHeight="true" spans="1:4">
      <c r="A11" s="89"/>
      <c r="B11" s="90"/>
      <c r="C11" s="54"/>
      <c r="D11" s="88"/>
    </row>
    <row r="12" ht="31.5" customHeight="true" spans="1:4">
      <c r="A12" s="89"/>
      <c r="B12" s="90"/>
      <c r="C12" s="54"/>
      <c r="D12" s="88"/>
    </row>
    <row r="13" ht="31.5" customHeight="true" spans="1:4">
      <c r="A13" s="89"/>
      <c r="B13" s="90"/>
      <c r="C13" s="54"/>
      <c r="D13" s="88"/>
    </row>
    <row r="14" ht="31.5" customHeight="true" spans="1:4">
      <c r="A14" s="89"/>
      <c r="B14" s="90"/>
      <c r="C14" s="54"/>
      <c r="D14" s="88"/>
    </row>
    <row r="15" ht="31.5" customHeight="true" spans="1:4">
      <c r="A15" s="89"/>
      <c r="B15" s="90"/>
      <c r="C15" s="54"/>
      <c r="D15" s="88"/>
    </row>
    <row r="16" ht="31.5" customHeight="true" spans="1:4">
      <c r="A16" s="89"/>
      <c r="B16" s="90"/>
      <c r="C16" s="54"/>
      <c r="D16" s="88"/>
    </row>
    <row r="17" ht="31.5" customHeight="true" spans="1:4">
      <c r="A17" s="89"/>
      <c r="B17" s="90"/>
      <c r="C17" s="54"/>
      <c r="D17" s="88"/>
    </row>
    <row r="18" ht="31.5" customHeight="true" spans="1:4">
      <c r="A18" s="89"/>
      <c r="B18" s="90"/>
      <c r="C18" s="54"/>
      <c r="D18" s="88"/>
    </row>
    <row r="19" ht="31.5" customHeight="true" spans="1:4">
      <c r="A19" s="89"/>
      <c r="B19" s="91"/>
      <c r="C19" s="54"/>
      <c r="D19" s="88"/>
    </row>
    <row r="20" ht="31.5" customHeight="true" spans="1:4">
      <c r="A20" s="89"/>
      <c r="B20" s="91"/>
      <c r="C20" s="54"/>
      <c r="D20" s="88"/>
    </row>
    <row r="21" ht="31.5" customHeight="true" spans="1:4">
      <c r="A21" s="89"/>
      <c r="B21" s="91"/>
      <c r="C21" s="54"/>
      <c r="D21" s="88"/>
    </row>
    <row r="22" ht="31.5" customHeight="true" spans="1:4">
      <c r="A22" s="92"/>
      <c r="B22" s="93"/>
      <c r="C22" s="54"/>
      <c r="D22" s="88"/>
    </row>
    <row r="23" customHeight="true" spans="1:3">
      <c r="A23" s="56"/>
      <c r="B23" s="56"/>
      <c r="C23" s="56"/>
    </row>
    <row r="24" customHeight="true" spans="1:3">
      <c r="A24" s="56"/>
      <c r="B24" s="56"/>
      <c r="C24" s="56"/>
    </row>
    <row r="25" customHeight="true" spans="1:3">
      <c r="A25" s="56"/>
      <c r="B25" s="56"/>
      <c r="C25" s="56"/>
    </row>
    <row r="26" customHeight="true" spans="2:3">
      <c r="B26" s="56"/>
      <c r="C26" s="56"/>
    </row>
    <row r="27" customHeight="true" spans="2:3">
      <c r="B27" s="56"/>
      <c r="C27" s="56"/>
    </row>
    <row r="28" customHeight="true" spans="2:3">
      <c r="B28" s="56"/>
      <c r="C28" s="56"/>
    </row>
    <row r="29" customHeight="true" spans="2:3">
      <c r="B29" s="56"/>
      <c r="C29" s="56"/>
    </row>
    <row r="30" customHeight="true" spans="2:2">
      <c r="B30" s="56"/>
    </row>
  </sheetData>
  <mergeCells count="5">
    <mergeCell ref="A1:D1"/>
    <mergeCell ref="A2:B2"/>
    <mergeCell ref="A3:B3"/>
    <mergeCell ref="C3:C4"/>
    <mergeCell ref="D3:D4"/>
  </mergeCells>
  <printOptions horizontalCentered="true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A2" sqref="A2:B2"/>
    </sheetView>
  </sheetViews>
  <sheetFormatPr defaultColWidth="9.12222222222222" defaultRowHeight="12.75" customHeight="true" outlineLevelCol="4"/>
  <cols>
    <col min="1" max="1" width="16.1222222222222" customWidth="true"/>
    <col min="2" max="2" width="39.1222222222222" customWidth="true"/>
    <col min="3" max="3" width="16.5" customWidth="true"/>
    <col min="4" max="4" width="14.8777777777778" customWidth="true"/>
    <col min="5" max="5" width="13.8777777777778" customWidth="true"/>
  </cols>
  <sheetData>
    <row r="1" ht="38.25" customHeight="true" spans="1:5">
      <c r="A1" s="57" t="s">
        <v>252</v>
      </c>
      <c r="B1" s="57"/>
      <c r="C1" s="57"/>
      <c r="D1" s="57"/>
      <c r="E1" s="57"/>
    </row>
    <row r="2" ht="24.75" customHeight="true" spans="1:5">
      <c r="A2" s="77" t="str">
        <f>(部门基本情况表!A2)</f>
        <v>编报单位：万荣县公安局</v>
      </c>
      <c r="B2" s="77"/>
      <c r="E2" s="82" t="s">
        <v>24</v>
      </c>
    </row>
    <row r="3" ht="35.25" customHeight="true" spans="1:5">
      <c r="A3" s="19" t="s">
        <v>253</v>
      </c>
      <c r="B3" s="78"/>
      <c r="C3" s="79" t="s">
        <v>78</v>
      </c>
      <c r="D3" s="79" t="s">
        <v>79</v>
      </c>
      <c r="E3" s="79" t="s">
        <v>80</v>
      </c>
    </row>
    <row r="4" ht="34.5" customHeight="true" spans="1:5">
      <c r="A4" s="21" t="s">
        <v>71</v>
      </c>
      <c r="B4" s="66" t="s">
        <v>250</v>
      </c>
      <c r="C4" s="79"/>
      <c r="D4" s="79"/>
      <c r="E4" s="79"/>
    </row>
    <row r="5" ht="31.5" customHeight="true" spans="1:5">
      <c r="A5" s="21"/>
      <c r="B5" s="66" t="s">
        <v>251</v>
      </c>
      <c r="C5" s="54">
        <f>SUM(D5:E5)</f>
        <v>0</v>
      </c>
      <c r="D5" s="54">
        <f>SUM(D6:D22)</f>
        <v>0</v>
      </c>
      <c r="E5" s="54">
        <f>SUM(E6:E22)</f>
        <v>0</v>
      </c>
    </row>
    <row r="6" ht="31.5" customHeight="true" spans="1:5">
      <c r="A6" s="22"/>
      <c r="B6" s="80"/>
      <c r="C6" s="54">
        <f t="shared" ref="C6:C22" si="0">SUM(D6:E6)</f>
        <v>0</v>
      </c>
      <c r="D6" s="54"/>
      <c r="E6" s="54"/>
    </row>
    <row r="7" ht="31.5" customHeight="true" spans="1:5">
      <c r="A7" s="22"/>
      <c r="B7" s="80"/>
      <c r="C7" s="54">
        <f t="shared" si="0"/>
        <v>0</v>
      </c>
      <c r="D7" s="54"/>
      <c r="E7" s="54"/>
    </row>
    <row r="8" ht="31.5" customHeight="true" spans="1:5">
      <c r="A8" s="22"/>
      <c r="B8" s="80"/>
      <c r="C8" s="54">
        <f t="shared" si="0"/>
        <v>0</v>
      </c>
      <c r="D8" s="54"/>
      <c r="E8" s="54"/>
    </row>
    <row r="9" ht="31.5" customHeight="true" spans="1:5">
      <c r="A9" s="22"/>
      <c r="B9" s="80"/>
      <c r="C9" s="54">
        <f t="shared" si="0"/>
        <v>0</v>
      </c>
      <c r="D9" s="54"/>
      <c r="E9" s="54"/>
    </row>
    <row r="10" ht="31.5" customHeight="true" spans="1:5">
      <c r="A10" s="22"/>
      <c r="B10" s="80"/>
      <c r="C10" s="54">
        <f t="shared" si="0"/>
        <v>0</v>
      </c>
      <c r="D10" s="54"/>
      <c r="E10" s="54"/>
    </row>
    <row r="11" ht="31.5" customHeight="true" spans="1:5">
      <c r="A11" s="22"/>
      <c r="B11" s="80"/>
      <c r="C11" s="54">
        <f t="shared" si="0"/>
        <v>0</v>
      </c>
      <c r="D11" s="54"/>
      <c r="E11" s="54"/>
    </row>
    <row r="12" ht="31.5" customHeight="true" spans="1:5">
      <c r="A12" s="22"/>
      <c r="B12" s="80"/>
      <c r="C12" s="54">
        <f t="shared" si="0"/>
        <v>0</v>
      </c>
      <c r="D12" s="54"/>
      <c r="E12" s="54"/>
    </row>
    <row r="13" ht="31.5" customHeight="true" spans="1:5">
      <c r="A13" s="22"/>
      <c r="B13" s="80"/>
      <c r="C13" s="54">
        <f t="shared" si="0"/>
        <v>0</v>
      </c>
      <c r="D13" s="54"/>
      <c r="E13" s="54"/>
    </row>
    <row r="14" ht="31.5" customHeight="true" spans="1:5">
      <c r="A14" s="22"/>
      <c r="B14" s="80"/>
      <c r="C14" s="54">
        <f t="shared" si="0"/>
        <v>0</v>
      </c>
      <c r="D14" s="54"/>
      <c r="E14" s="54"/>
    </row>
    <row r="15" ht="31.5" customHeight="true" spans="1:5">
      <c r="A15" s="22"/>
      <c r="B15" s="80"/>
      <c r="C15" s="54">
        <f t="shared" si="0"/>
        <v>0</v>
      </c>
      <c r="D15" s="54"/>
      <c r="E15" s="54"/>
    </row>
    <row r="16" ht="31.5" customHeight="true" spans="1:5">
      <c r="A16" s="22"/>
      <c r="B16" s="80"/>
      <c r="C16" s="54">
        <f t="shared" si="0"/>
        <v>0</v>
      </c>
      <c r="D16" s="54"/>
      <c r="E16" s="54"/>
    </row>
    <row r="17" ht="31.5" customHeight="true" spans="1:5">
      <c r="A17" s="22"/>
      <c r="B17" s="80"/>
      <c r="C17" s="54">
        <f t="shared" si="0"/>
        <v>0</v>
      </c>
      <c r="D17" s="54"/>
      <c r="E17" s="54"/>
    </row>
    <row r="18" ht="31.5" customHeight="true" spans="1:5">
      <c r="A18" s="22"/>
      <c r="B18" s="65"/>
      <c r="C18" s="54">
        <f t="shared" si="0"/>
        <v>0</v>
      </c>
      <c r="D18" s="54"/>
      <c r="E18" s="54"/>
    </row>
    <row r="19" ht="31.5" customHeight="true" spans="1:5">
      <c r="A19" s="22"/>
      <c r="B19" s="65"/>
      <c r="C19" s="54">
        <f t="shared" si="0"/>
        <v>0</v>
      </c>
      <c r="D19" s="54"/>
      <c r="E19" s="54"/>
    </row>
    <row r="20" ht="31.5" customHeight="true" spans="1:5">
      <c r="A20" s="22"/>
      <c r="B20" s="65"/>
      <c r="C20" s="54">
        <f t="shared" si="0"/>
        <v>0</v>
      </c>
      <c r="D20" s="54"/>
      <c r="E20" s="54"/>
    </row>
    <row r="21" ht="31.5" customHeight="true" spans="1:5">
      <c r="A21" s="22"/>
      <c r="B21" s="65"/>
      <c r="C21" s="54">
        <f t="shared" si="0"/>
        <v>0</v>
      </c>
      <c r="D21" s="54"/>
      <c r="E21" s="54"/>
    </row>
    <row r="22" ht="31.5" customHeight="true" spans="1:5">
      <c r="A22" s="81"/>
      <c r="B22" s="81"/>
      <c r="C22" s="54">
        <f t="shared" si="0"/>
        <v>0</v>
      </c>
      <c r="D22" s="54"/>
      <c r="E22" s="54"/>
    </row>
    <row r="23" customHeight="true" spans="1:5">
      <c r="A23" s="56"/>
      <c r="B23" s="56"/>
      <c r="C23" s="56"/>
      <c r="D23" s="56"/>
      <c r="E23" s="56"/>
    </row>
    <row r="24" customHeight="true" spans="1:5">
      <c r="A24" s="56"/>
      <c r="B24" s="56"/>
      <c r="C24" s="56"/>
      <c r="D24" s="56"/>
      <c r="E24" s="56"/>
    </row>
    <row r="25" customHeight="true" spans="2:5">
      <c r="B25" s="56"/>
      <c r="C25" s="56"/>
      <c r="D25" s="56"/>
      <c r="E25" s="56"/>
    </row>
    <row r="26" customHeight="true" spans="2:5">
      <c r="B26" s="56"/>
      <c r="C26" s="56"/>
      <c r="D26" s="56"/>
      <c r="E26" s="56"/>
    </row>
    <row r="27" customHeight="true" spans="2:3">
      <c r="B27" s="56"/>
      <c r="C27" s="56"/>
    </row>
    <row r="28" customHeight="true" spans="2:3">
      <c r="B28" s="56"/>
      <c r="C28" s="56"/>
    </row>
    <row r="29" customHeight="true" spans="3:3">
      <c r="C29" s="56"/>
    </row>
    <row r="30" customHeight="true" spans="3:3">
      <c r="C30" s="56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true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topLeftCell="A7" workbookViewId="0">
      <selection activeCell="E10" sqref="E10"/>
    </sheetView>
  </sheetViews>
  <sheetFormatPr defaultColWidth="9.12222222222222" defaultRowHeight="12.75" customHeight="true"/>
  <cols>
    <col min="1" max="1" width="27.8777777777778" customWidth="true"/>
    <col min="2" max="2" width="12" customWidth="true"/>
    <col min="3" max="3" width="10.3777777777778" customWidth="true"/>
    <col min="4" max="6" width="10" customWidth="true"/>
    <col min="7" max="7" width="9.87777777777778" customWidth="true"/>
    <col min="8" max="8" width="10.5" customWidth="true"/>
  </cols>
  <sheetData>
    <row r="1" ht="36" customHeight="true" spans="1:8">
      <c r="A1" s="57" t="s">
        <v>254</v>
      </c>
      <c r="B1" s="57"/>
      <c r="C1" s="57"/>
      <c r="D1" s="57"/>
      <c r="E1" s="57"/>
      <c r="F1" s="57"/>
      <c r="G1" s="57"/>
      <c r="H1" s="57"/>
    </row>
    <row r="2" ht="24.75" customHeight="true" spans="1:8">
      <c r="A2" s="45" t="str">
        <f>(部门基本情况表!A2)</f>
        <v>编报单位：万荣县公安局</v>
      </c>
      <c r="B2" s="45"/>
      <c r="C2" s="58"/>
      <c r="D2" s="46"/>
      <c r="E2" s="46"/>
      <c r="F2" s="46"/>
      <c r="G2" s="46"/>
      <c r="H2" s="46" t="s">
        <v>24</v>
      </c>
    </row>
    <row r="3" ht="24.75" customHeight="true" spans="1:8">
      <c r="A3" s="47" t="s">
        <v>255</v>
      </c>
      <c r="B3" s="59" t="s">
        <v>256</v>
      </c>
      <c r="C3" s="60"/>
      <c r="D3" s="60"/>
      <c r="E3" s="60"/>
      <c r="F3" s="60"/>
      <c r="G3" s="60"/>
      <c r="H3" s="66" t="s">
        <v>257</v>
      </c>
    </row>
    <row r="4" ht="24.75" customHeight="true" spans="1:8">
      <c r="A4" s="61"/>
      <c r="B4" s="62" t="s">
        <v>258</v>
      </c>
      <c r="C4" s="63"/>
      <c r="D4" s="59" t="s">
        <v>79</v>
      </c>
      <c r="E4" s="63"/>
      <c r="F4" s="59" t="s">
        <v>80</v>
      </c>
      <c r="G4" s="60"/>
      <c r="H4" s="48"/>
    </row>
    <row r="5" ht="33.75" customHeight="true" spans="1:8">
      <c r="A5" s="64"/>
      <c r="B5" s="65" t="s">
        <v>22</v>
      </c>
      <c r="C5" s="65" t="s">
        <v>259</v>
      </c>
      <c r="D5" s="65" t="s">
        <v>260</v>
      </c>
      <c r="E5" s="65" t="s">
        <v>259</v>
      </c>
      <c r="F5" s="65" t="s">
        <v>260</v>
      </c>
      <c r="G5" s="75" t="s">
        <v>259</v>
      </c>
      <c r="H5" s="48"/>
    </row>
    <row r="6" ht="39" customHeight="true" spans="1:10">
      <c r="A6" s="66" t="s">
        <v>261</v>
      </c>
      <c r="B6" s="67">
        <f>SUM(D6+F6)</f>
        <v>620000</v>
      </c>
      <c r="C6" s="67">
        <f>SUM(E6+G6)</f>
        <v>70000</v>
      </c>
      <c r="D6" s="67">
        <v>620000</v>
      </c>
      <c r="E6" s="67">
        <f>SUM(E7+E8+E11)</f>
        <v>70000</v>
      </c>
      <c r="F6" s="67">
        <f>SUM(F7+F8+F11)</f>
        <v>0</v>
      </c>
      <c r="G6" s="67">
        <f>SUM(G7+G8+G11)</f>
        <v>0</v>
      </c>
      <c r="H6" s="51"/>
      <c r="I6" s="56"/>
      <c r="J6" s="56"/>
    </row>
    <row r="7" ht="39" customHeight="true" spans="1:12">
      <c r="A7" s="68" t="s">
        <v>262</v>
      </c>
      <c r="B7" s="67">
        <f>SUM(D7+F7)</f>
        <v>0</v>
      </c>
      <c r="C7" s="67">
        <f>SUM(E7+G7)</f>
        <v>0</v>
      </c>
      <c r="D7" s="54"/>
      <c r="E7" s="54"/>
      <c r="F7" s="54"/>
      <c r="G7" s="54"/>
      <c r="H7" s="51"/>
      <c r="K7" s="56"/>
      <c r="L7" s="56"/>
    </row>
    <row r="8" ht="39" customHeight="true" spans="1:11">
      <c r="A8" s="68" t="s">
        <v>263</v>
      </c>
      <c r="B8" s="67">
        <f t="shared" ref="B8:G8" si="0">SUM(B9:B10)</f>
        <v>20000</v>
      </c>
      <c r="C8" s="67">
        <f t="shared" si="0"/>
        <v>20000</v>
      </c>
      <c r="D8" s="67">
        <v>570000</v>
      </c>
      <c r="E8" s="67">
        <f t="shared" si="0"/>
        <v>20000</v>
      </c>
      <c r="F8" s="67">
        <f t="shared" si="0"/>
        <v>0</v>
      </c>
      <c r="G8" s="67">
        <f t="shared" si="0"/>
        <v>0</v>
      </c>
      <c r="H8" s="51"/>
      <c r="I8" s="56"/>
      <c r="J8" s="56"/>
      <c r="K8" s="56"/>
    </row>
    <row r="9" ht="39" customHeight="true" spans="1:12">
      <c r="A9" s="69" t="s">
        <v>264</v>
      </c>
      <c r="B9" s="67">
        <f t="shared" ref="B9:C11" si="1">SUM(D9+F9)</f>
        <v>0</v>
      </c>
      <c r="C9" s="67">
        <f t="shared" si="1"/>
        <v>0</v>
      </c>
      <c r="D9" s="54"/>
      <c r="E9" s="54"/>
      <c r="F9" s="54"/>
      <c r="G9" s="54"/>
      <c r="H9" s="51"/>
      <c r="I9" s="56"/>
      <c r="J9" s="56"/>
      <c r="L9" s="56"/>
    </row>
    <row r="10" ht="39" customHeight="true" spans="1:12">
      <c r="A10" s="69" t="s">
        <v>265</v>
      </c>
      <c r="B10" s="67">
        <f t="shared" si="1"/>
        <v>20000</v>
      </c>
      <c r="C10" s="67">
        <f t="shared" si="1"/>
        <v>20000</v>
      </c>
      <c r="D10" s="54">
        <v>20000</v>
      </c>
      <c r="E10" s="54">
        <f>SUM('一般公共预算财政拨款基本及项目经济分类总表（八）'!AM6)</f>
        <v>20000</v>
      </c>
      <c r="F10" s="54"/>
      <c r="G10" s="54">
        <f>SUM('一般公共预算财政拨款基本及项目经济分类总表（八）'!AM5-'一般公共预算财政拨款基本及项目经济分类总表（八）'!AM6)</f>
        <v>0</v>
      </c>
      <c r="H10" s="51"/>
      <c r="I10" s="56"/>
      <c r="J10" s="56"/>
      <c r="K10" s="56"/>
      <c r="L10" s="56"/>
    </row>
    <row r="11" ht="39" customHeight="true" spans="1:12">
      <c r="A11" s="70" t="s">
        <v>164</v>
      </c>
      <c r="B11" s="67">
        <f t="shared" si="1"/>
        <v>50000</v>
      </c>
      <c r="C11" s="67">
        <f t="shared" si="1"/>
        <v>50000</v>
      </c>
      <c r="D11" s="54">
        <v>50000</v>
      </c>
      <c r="E11" s="54">
        <f>SUM('一般公共预算财政拨款基本及项目经济分类总表（八）'!AL6)</f>
        <v>50000</v>
      </c>
      <c r="F11" s="54"/>
      <c r="G11" s="54">
        <f>SUM('一般公共预算财政拨款基本及项目经济分类总表（八）'!AL5-'一般公共预算财政拨款基本及项目经济分类总表（八）'!AL6)</f>
        <v>0</v>
      </c>
      <c r="H11" s="51"/>
      <c r="I11" s="56"/>
      <c r="J11" s="56"/>
      <c r="K11" s="56"/>
      <c r="L11" s="56"/>
    </row>
    <row r="12" ht="281.25" customHeight="true" spans="1:10">
      <c r="A12" s="71" t="s">
        <v>266</v>
      </c>
      <c r="B12" s="72"/>
      <c r="C12" s="72"/>
      <c r="D12" s="72"/>
      <c r="E12" s="72"/>
      <c r="F12" s="72"/>
      <c r="G12" s="72"/>
      <c r="H12" s="76"/>
      <c r="I12" s="56"/>
      <c r="J12" s="56"/>
    </row>
    <row r="13" ht="32.25" customHeight="true" spans="1:11">
      <c r="A13" s="73" t="s">
        <v>267</v>
      </c>
      <c r="B13" s="74"/>
      <c r="C13" s="74"/>
      <c r="D13" s="74"/>
      <c r="E13" s="74"/>
      <c r="F13" s="74"/>
      <c r="G13" s="74"/>
      <c r="H13" s="74"/>
      <c r="K13" s="56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true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showZeros="0" workbookViewId="0">
      <selection activeCell="C7" sqref="C7"/>
    </sheetView>
  </sheetViews>
  <sheetFormatPr defaultColWidth="9.12222222222222" defaultRowHeight="12.75" customHeight="true" outlineLevelCol="2"/>
  <cols>
    <col min="1" max="1" width="33.8777777777778" customWidth="true"/>
    <col min="2" max="2" width="28.5" customWidth="true"/>
    <col min="3" max="3" width="35.5" customWidth="true"/>
  </cols>
  <sheetData>
    <row r="1" ht="36" customHeight="true" spans="1:3">
      <c r="A1" s="44" t="s">
        <v>268</v>
      </c>
      <c r="B1" s="44"/>
      <c r="C1" s="44"/>
    </row>
    <row r="2" ht="27" customHeight="true" spans="1:3">
      <c r="A2" s="45" t="str">
        <f>(部门基本情况表!A2)</f>
        <v>编报单位：万荣县公安局</v>
      </c>
      <c r="B2" s="45"/>
      <c r="C2" s="46" t="s">
        <v>24</v>
      </c>
    </row>
    <row r="3" ht="41.25" customHeight="true" spans="1:3">
      <c r="A3" s="47" t="s">
        <v>269</v>
      </c>
      <c r="B3" s="48" t="s">
        <v>103</v>
      </c>
      <c r="C3" s="48" t="s">
        <v>257</v>
      </c>
    </row>
    <row r="4" ht="31.5" customHeight="true" spans="1:3">
      <c r="A4" s="49" t="s">
        <v>100</v>
      </c>
      <c r="B4" s="50">
        <f>SUM(B5:B22)</f>
        <v>8157300</v>
      </c>
      <c r="C4" s="51"/>
    </row>
    <row r="5" ht="31.5" customHeight="true" spans="1:3">
      <c r="A5" s="52" t="s">
        <v>270</v>
      </c>
      <c r="B5" s="50">
        <f>SUM('一般公共预算财政拨款基本支出经济分类表（七）'!D5)</f>
        <v>8157300</v>
      </c>
      <c r="C5" s="53" t="s">
        <v>271</v>
      </c>
    </row>
    <row r="6" ht="31.5" customHeight="true" spans="1:3">
      <c r="A6" s="52"/>
      <c r="B6" s="54"/>
      <c r="C6" s="51"/>
    </row>
    <row r="7" ht="31.5" customHeight="true" spans="1:3">
      <c r="A7" s="52"/>
      <c r="B7" s="54"/>
      <c r="C7" s="51"/>
    </row>
    <row r="8" ht="31.5" customHeight="true" spans="1:3">
      <c r="A8" s="52"/>
      <c r="B8" s="54"/>
      <c r="C8" s="51"/>
    </row>
    <row r="9" ht="31.5" customHeight="true" spans="1:3">
      <c r="A9" s="52"/>
      <c r="B9" s="54"/>
      <c r="C9" s="51"/>
    </row>
    <row r="10" ht="31.5" customHeight="true" spans="1:3">
      <c r="A10" s="52"/>
      <c r="B10" s="54"/>
      <c r="C10" s="51"/>
    </row>
    <row r="11" ht="31.5" customHeight="true" spans="1:3">
      <c r="A11" s="52"/>
      <c r="B11" s="54"/>
      <c r="C11" s="51"/>
    </row>
    <row r="12" ht="31.5" customHeight="true" spans="1:3">
      <c r="A12" s="52"/>
      <c r="B12" s="54"/>
      <c r="C12" s="51"/>
    </row>
    <row r="13" ht="31.5" customHeight="true" spans="1:3">
      <c r="A13" s="52"/>
      <c r="B13" s="54"/>
      <c r="C13" s="51"/>
    </row>
    <row r="14" ht="31.5" customHeight="true" spans="1:3">
      <c r="A14" s="52"/>
      <c r="B14" s="54"/>
      <c r="C14" s="51"/>
    </row>
    <row r="15" ht="31.5" customHeight="true" spans="1:3">
      <c r="A15" s="49"/>
      <c r="B15" s="54"/>
      <c r="C15" s="51"/>
    </row>
    <row r="16" ht="31.5" customHeight="true" spans="1:3">
      <c r="A16" s="49"/>
      <c r="B16" s="54"/>
      <c r="C16" s="51"/>
    </row>
    <row r="17" ht="31.5" customHeight="true" spans="1:3">
      <c r="A17" s="49"/>
      <c r="B17" s="54"/>
      <c r="C17" s="51"/>
    </row>
    <row r="18" ht="31.5" customHeight="true" spans="1:3">
      <c r="A18" s="49"/>
      <c r="B18" s="54"/>
      <c r="C18" s="51"/>
    </row>
    <row r="19" ht="31.5" customHeight="true" spans="1:3">
      <c r="A19" s="49"/>
      <c r="B19" s="54"/>
      <c r="C19" s="51"/>
    </row>
    <row r="20" ht="31.5" customHeight="true" spans="1:3">
      <c r="A20" s="49"/>
      <c r="B20" s="54"/>
      <c r="C20" s="51"/>
    </row>
    <row r="21" ht="31.5" customHeight="true" spans="1:3">
      <c r="A21" s="49"/>
      <c r="B21" s="54"/>
      <c r="C21" s="51"/>
    </row>
    <row r="22" ht="31.5" customHeight="true" spans="1:3">
      <c r="A22" s="55"/>
      <c r="B22" s="54"/>
      <c r="C22" s="51"/>
    </row>
    <row r="23" customHeight="true" spans="1:3">
      <c r="A23" s="56"/>
      <c r="B23" s="56"/>
      <c r="C23" s="56"/>
    </row>
    <row r="24" customHeight="true" spans="1:3">
      <c r="A24" s="56"/>
      <c r="B24" s="56"/>
      <c r="C24" s="56"/>
    </row>
    <row r="25" customHeight="true" spans="1:3">
      <c r="A25" s="56"/>
      <c r="B25" s="56"/>
      <c r="C25" s="56"/>
    </row>
    <row r="26" customHeight="true" spans="2:3">
      <c r="B26" s="56"/>
      <c r="C26" s="56"/>
    </row>
    <row r="27" customHeight="true" spans="2:3">
      <c r="B27" s="56"/>
      <c r="C27" s="56"/>
    </row>
  </sheetData>
  <mergeCells count="2">
    <mergeCell ref="A1:C1"/>
    <mergeCell ref="A2:B2"/>
  </mergeCells>
  <printOptions horizontalCentered="true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36"/>
  <sheetViews>
    <sheetView topLeftCell="A17" workbookViewId="0">
      <selection activeCell="F32" sqref="F32"/>
    </sheetView>
  </sheetViews>
  <sheetFormatPr defaultColWidth="12" defaultRowHeight="22.5" customHeight="true"/>
  <cols>
    <col min="1" max="1" width="5.5" style="3" customWidth="true"/>
    <col min="2" max="2" width="14.5" style="2" customWidth="true"/>
    <col min="3" max="3" width="12.1222222222222" style="2" customWidth="true"/>
    <col min="4" max="4" width="6" style="2" customWidth="true"/>
    <col min="5" max="5" width="7.62222222222222" style="2" customWidth="true"/>
    <col min="6" max="6" width="25.3777777777778" style="2" customWidth="true"/>
    <col min="7" max="7" width="13.3777777777778" style="3" customWidth="true"/>
    <col min="8" max="8" width="12.1222222222222" style="2" customWidth="true"/>
    <col min="9" max="9" width="11.8777777777778" style="2" customWidth="true"/>
    <col min="10" max="11" width="12.1222222222222" style="2" customWidth="true"/>
    <col min="12" max="12" width="11" style="4" customWidth="true"/>
    <col min="13" max="13" width="12.1222222222222" style="4" customWidth="true"/>
    <col min="14" max="14" width="5.5" style="4" customWidth="true"/>
    <col min="15" max="15" width="8" style="2" customWidth="true"/>
    <col min="16" max="16384" width="12" style="3"/>
  </cols>
  <sheetData>
    <row r="1" ht="28.5" customHeight="true" spans="1:15">
      <c r="A1" s="5" t="s">
        <v>272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true" spans="1:15">
      <c r="A2" s="6" t="str">
        <f>(部门基本情况表!A2)</f>
        <v>编报单位：万荣县公安局</v>
      </c>
      <c r="B2" s="6"/>
      <c r="C2" s="6"/>
      <c r="D2" s="6"/>
      <c r="E2" s="6"/>
      <c r="F2" s="6"/>
      <c r="G2" s="18"/>
      <c r="H2" s="18"/>
      <c r="I2" s="18"/>
      <c r="J2" s="18"/>
      <c r="K2" s="18"/>
      <c r="L2" s="29" t="s">
        <v>273</v>
      </c>
      <c r="M2" s="29"/>
      <c r="N2" s="29"/>
      <c r="O2" s="36"/>
    </row>
    <row r="3" s="1" customFormat="true" ht="24" customHeight="true" spans="1:15">
      <c r="A3" s="7" t="s">
        <v>274</v>
      </c>
      <c r="B3" s="8" t="s">
        <v>275</v>
      </c>
      <c r="C3" s="8" t="s">
        <v>276</v>
      </c>
      <c r="D3" s="8" t="s">
        <v>277</v>
      </c>
      <c r="E3" s="8" t="s">
        <v>278</v>
      </c>
      <c r="F3" s="8" t="s">
        <v>279</v>
      </c>
      <c r="G3" s="19" t="s">
        <v>280</v>
      </c>
      <c r="H3" s="20"/>
      <c r="I3" s="20"/>
      <c r="J3" s="20"/>
      <c r="K3" s="20"/>
      <c r="L3" s="30"/>
      <c r="M3" s="37" t="s">
        <v>281</v>
      </c>
      <c r="N3" s="38"/>
      <c r="O3" s="8" t="s">
        <v>248</v>
      </c>
    </row>
    <row r="4" s="1" customFormat="true" ht="27" customHeight="true" spans="1:15">
      <c r="A4" s="9"/>
      <c r="B4" s="10"/>
      <c r="C4" s="11"/>
      <c r="D4" s="10"/>
      <c r="E4" s="10"/>
      <c r="F4" s="13"/>
      <c r="G4" s="21" t="s">
        <v>282</v>
      </c>
      <c r="H4" s="22" t="s">
        <v>283</v>
      </c>
      <c r="I4" s="22" t="s">
        <v>284</v>
      </c>
      <c r="J4" s="22" t="s">
        <v>285</v>
      </c>
      <c r="K4" s="22" t="s">
        <v>286</v>
      </c>
      <c r="L4" s="31" t="s">
        <v>287</v>
      </c>
      <c r="M4" s="39"/>
      <c r="N4" s="40"/>
      <c r="O4" s="10"/>
    </row>
    <row r="5" s="2" customFormat="true" ht="18.6" customHeight="true" spans="1:15">
      <c r="A5" s="7">
        <v>1</v>
      </c>
      <c r="B5" s="12" t="s">
        <v>288</v>
      </c>
      <c r="C5" s="7" t="s">
        <v>289</v>
      </c>
      <c r="D5" s="7" t="s">
        <v>290</v>
      </c>
      <c r="E5" s="7">
        <v>250</v>
      </c>
      <c r="F5" s="8" t="s">
        <v>291</v>
      </c>
      <c r="G5" s="23">
        <f>SUM(H5:L6)</f>
        <v>50000</v>
      </c>
      <c r="H5" s="23">
        <v>50000</v>
      </c>
      <c r="I5" s="32"/>
      <c r="J5" s="32"/>
      <c r="K5" s="32"/>
      <c r="L5" s="32"/>
      <c r="M5" s="41" t="s">
        <v>292</v>
      </c>
      <c r="N5" s="41" t="s">
        <v>293</v>
      </c>
      <c r="O5" s="7"/>
    </row>
    <row r="6" s="2" customFormat="true" ht="18.6" customHeight="true" spans="1:15">
      <c r="A6" s="13"/>
      <c r="B6" s="14"/>
      <c r="C6" s="13"/>
      <c r="D6" s="13"/>
      <c r="E6" s="13"/>
      <c r="F6" s="11"/>
      <c r="G6" s="24"/>
      <c r="H6" s="24"/>
      <c r="I6" s="33"/>
      <c r="J6" s="33"/>
      <c r="K6" s="33"/>
      <c r="L6" s="33"/>
      <c r="M6" s="41" t="s">
        <v>294</v>
      </c>
      <c r="N6" s="42" t="s">
        <v>293</v>
      </c>
      <c r="O6" s="13"/>
    </row>
    <row r="7" s="2" customFormat="true" ht="18.6" customHeight="true" spans="1:15">
      <c r="A7" s="7">
        <v>2</v>
      </c>
      <c r="B7" s="12" t="s">
        <v>295</v>
      </c>
      <c r="C7" s="7" t="s">
        <v>296</v>
      </c>
      <c r="D7" s="7" t="s">
        <v>297</v>
      </c>
      <c r="E7" s="7">
        <v>1</v>
      </c>
      <c r="F7" s="8" t="s">
        <v>298</v>
      </c>
      <c r="G7" s="23">
        <f>SUM(H7:L8)</f>
        <v>10000</v>
      </c>
      <c r="H7" s="23">
        <v>10000</v>
      </c>
      <c r="I7" s="32"/>
      <c r="J7" s="32"/>
      <c r="K7" s="32"/>
      <c r="L7" s="32"/>
      <c r="M7" s="41" t="s">
        <v>292</v>
      </c>
      <c r="N7" s="41" t="s">
        <v>293</v>
      </c>
      <c r="O7" s="7"/>
    </row>
    <row r="8" s="2" customFormat="true" ht="18.6" customHeight="true" spans="1:15">
      <c r="A8" s="13"/>
      <c r="B8" s="14"/>
      <c r="C8" s="13"/>
      <c r="D8" s="13"/>
      <c r="E8" s="13"/>
      <c r="F8" s="11"/>
      <c r="G8" s="24"/>
      <c r="H8" s="24"/>
      <c r="I8" s="33"/>
      <c r="J8" s="33"/>
      <c r="K8" s="33"/>
      <c r="L8" s="33"/>
      <c r="M8" s="41" t="s">
        <v>294</v>
      </c>
      <c r="N8" s="42" t="s">
        <v>293</v>
      </c>
      <c r="O8" s="13"/>
    </row>
    <row r="9" s="2" customFormat="true" ht="18.6" customHeight="true" spans="1:15">
      <c r="A9" s="7">
        <v>3</v>
      </c>
      <c r="B9" s="12" t="s">
        <v>299</v>
      </c>
      <c r="C9" s="7" t="s">
        <v>300</v>
      </c>
      <c r="D9" s="7" t="s">
        <v>301</v>
      </c>
      <c r="E9" s="7">
        <v>20</v>
      </c>
      <c r="F9" s="8" t="s">
        <v>302</v>
      </c>
      <c r="G9" s="23">
        <f>SUM(H9:L10)</f>
        <v>90000</v>
      </c>
      <c r="H9" s="23">
        <v>90000</v>
      </c>
      <c r="I9" s="32"/>
      <c r="J9" s="32"/>
      <c r="K9" s="32"/>
      <c r="L9" s="32"/>
      <c r="M9" s="41" t="s">
        <v>292</v>
      </c>
      <c r="N9" s="41" t="s">
        <v>293</v>
      </c>
      <c r="O9" s="7"/>
    </row>
    <row r="10" s="2" customFormat="true" ht="18.6" customHeight="true" spans="1:15">
      <c r="A10" s="13"/>
      <c r="B10" s="14"/>
      <c r="C10" s="13"/>
      <c r="D10" s="13"/>
      <c r="E10" s="13"/>
      <c r="F10" s="11"/>
      <c r="G10" s="24"/>
      <c r="H10" s="24"/>
      <c r="I10" s="33"/>
      <c r="J10" s="33"/>
      <c r="K10" s="33"/>
      <c r="L10" s="33"/>
      <c r="M10" s="41" t="s">
        <v>294</v>
      </c>
      <c r="N10" s="42" t="s">
        <v>293</v>
      </c>
      <c r="O10" s="13"/>
    </row>
    <row r="11" s="2" customFormat="true" ht="18.6" customHeight="true" spans="1:15">
      <c r="A11" s="7">
        <v>4</v>
      </c>
      <c r="B11" s="12" t="s">
        <v>303</v>
      </c>
      <c r="C11" s="7" t="s">
        <v>304</v>
      </c>
      <c r="D11" s="7" t="s">
        <v>301</v>
      </c>
      <c r="E11" s="7">
        <v>20</v>
      </c>
      <c r="F11" s="8" t="s">
        <v>305</v>
      </c>
      <c r="G11" s="23">
        <f>SUM(H11:L12)</f>
        <v>220000</v>
      </c>
      <c r="H11" s="23">
        <v>220000</v>
      </c>
      <c r="I11" s="32"/>
      <c r="J11" s="32"/>
      <c r="K11" s="32"/>
      <c r="L11" s="32"/>
      <c r="M11" s="41" t="s">
        <v>292</v>
      </c>
      <c r="N11" s="41" t="s">
        <v>293</v>
      </c>
      <c r="O11" s="7"/>
    </row>
    <row r="12" s="2" customFormat="true" ht="18.6" customHeight="true" spans="1:15">
      <c r="A12" s="13"/>
      <c r="B12" s="14"/>
      <c r="C12" s="13"/>
      <c r="D12" s="13"/>
      <c r="E12" s="13"/>
      <c r="F12" s="11"/>
      <c r="G12" s="24"/>
      <c r="H12" s="24"/>
      <c r="I12" s="33"/>
      <c r="J12" s="33"/>
      <c r="K12" s="33"/>
      <c r="L12" s="33"/>
      <c r="M12" s="41" t="s">
        <v>294</v>
      </c>
      <c r="N12" s="42" t="s">
        <v>293</v>
      </c>
      <c r="O12" s="13"/>
    </row>
    <row r="13" s="2" customFormat="true" ht="18.6" customHeight="true" spans="1:15">
      <c r="A13" s="7">
        <v>5</v>
      </c>
      <c r="B13" s="12" t="s">
        <v>306</v>
      </c>
      <c r="C13" s="7" t="s">
        <v>307</v>
      </c>
      <c r="D13" s="7" t="s">
        <v>308</v>
      </c>
      <c r="E13" s="7">
        <v>38</v>
      </c>
      <c r="F13" s="8" t="s">
        <v>309</v>
      </c>
      <c r="G13" s="23">
        <f>SUM(H13:L14)</f>
        <v>70000</v>
      </c>
      <c r="H13" s="23">
        <v>70000</v>
      </c>
      <c r="I13" s="32"/>
      <c r="J13" s="32"/>
      <c r="K13" s="32"/>
      <c r="L13" s="32"/>
      <c r="M13" s="41" t="s">
        <v>292</v>
      </c>
      <c r="N13" s="41" t="s">
        <v>293</v>
      </c>
      <c r="O13" s="7"/>
    </row>
    <row r="14" s="2" customFormat="true" ht="18.6" customHeight="true" spans="1:15">
      <c r="A14" s="13"/>
      <c r="B14" s="14"/>
      <c r="C14" s="13"/>
      <c r="D14" s="13"/>
      <c r="E14" s="13"/>
      <c r="F14" s="11"/>
      <c r="G14" s="24"/>
      <c r="H14" s="24"/>
      <c r="I14" s="33"/>
      <c r="J14" s="33"/>
      <c r="K14" s="33"/>
      <c r="L14" s="33"/>
      <c r="M14" s="41" t="s">
        <v>294</v>
      </c>
      <c r="N14" s="42" t="s">
        <v>293</v>
      </c>
      <c r="O14" s="13"/>
    </row>
    <row r="15" s="2" customFormat="true" ht="18.6" customHeight="true" spans="1:15">
      <c r="A15" s="7">
        <v>6</v>
      </c>
      <c r="B15" s="12" t="s">
        <v>310</v>
      </c>
      <c r="C15" s="7" t="s">
        <v>311</v>
      </c>
      <c r="D15" s="7" t="s">
        <v>312</v>
      </c>
      <c r="E15" s="7">
        <v>300</v>
      </c>
      <c r="F15" s="8" t="s">
        <v>310</v>
      </c>
      <c r="G15" s="23">
        <f>SUM(H15:L16)</f>
        <v>200000</v>
      </c>
      <c r="H15" s="23">
        <v>200000</v>
      </c>
      <c r="I15" s="32"/>
      <c r="J15" s="32"/>
      <c r="K15" s="32"/>
      <c r="L15" s="32"/>
      <c r="M15" s="41" t="s">
        <v>292</v>
      </c>
      <c r="N15" s="41" t="s">
        <v>293</v>
      </c>
      <c r="O15" s="7"/>
    </row>
    <row r="16" s="2" customFormat="true" ht="18.6" customHeight="true" spans="1:15">
      <c r="A16" s="13"/>
      <c r="B16" s="14"/>
      <c r="C16" s="13"/>
      <c r="D16" s="13"/>
      <c r="E16" s="13"/>
      <c r="F16" s="11"/>
      <c r="G16" s="24"/>
      <c r="H16" s="24"/>
      <c r="I16" s="33"/>
      <c r="J16" s="33"/>
      <c r="K16" s="33"/>
      <c r="L16" s="33"/>
      <c r="M16" s="41" t="s">
        <v>294</v>
      </c>
      <c r="N16" s="42" t="s">
        <v>293</v>
      </c>
      <c r="O16" s="13"/>
    </row>
    <row r="17" s="2" customFormat="true" ht="18.6" customHeight="true" spans="1:15">
      <c r="A17" s="7">
        <v>7</v>
      </c>
      <c r="B17" s="12" t="s">
        <v>313</v>
      </c>
      <c r="C17" s="7" t="s">
        <v>314</v>
      </c>
      <c r="D17" s="7" t="s">
        <v>297</v>
      </c>
      <c r="E17" s="7">
        <v>1</v>
      </c>
      <c r="F17" s="8" t="s">
        <v>315</v>
      </c>
      <c r="G17" s="23">
        <f>SUM(H17:L18)</f>
        <v>300000</v>
      </c>
      <c r="H17" s="23">
        <v>300000</v>
      </c>
      <c r="I17" s="32"/>
      <c r="J17" s="32"/>
      <c r="K17" s="32"/>
      <c r="L17" s="32"/>
      <c r="M17" s="41" t="s">
        <v>292</v>
      </c>
      <c r="N17" s="41" t="s">
        <v>293</v>
      </c>
      <c r="O17" s="7"/>
    </row>
    <row r="18" s="2" customFormat="true" ht="18.6" customHeight="true" spans="1:15">
      <c r="A18" s="13"/>
      <c r="B18" s="14"/>
      <c r="C18" s="13"/>
      <c r="D18" s="13"/>
      <c r="E18" s="13"/>
      <c r="F18" s="11"/>
      <c r="G18" s="24"/>
      <c r="H18" s="24"/>
      <c r="I18" s="33"/>
      <c r="J18" s="33"/>
      <c r="K18" s="33"/>
      <c r="L18" s="33"/>
      <c r="M18" s="41" t="s">
        <v>294</v>
      </c>
      <c r="N18" s="42" t="s">
        <v>293</v>
      </c>
      <c r="O18" s="13"/>
    </row>
    <row r="19" s="2" customFormat="true" ht="18.6" customHeight="true" spans="1:15">
      <c r="A19" s="7">
        <v>8</v>
      </c>
      <c r="B19" s="7" t="s">
        <v>316</v>
      </c>
      <c r="C19" s="7" t="s">
        <v>317</v>
      </c>
      <c r="D19" s="7" t="s">
        <v>318</v>
      </c>
      <c r="E19" s="7">
        <v>19</v>
      </c>
      <c r="F19" s="8" t="s">
        <v>319</v>
      </c>
      <c r="G19" s="23">
        <f>SUM(H19:L20)</f>
        <v>2400000</v>
      </c>
      <c r="H19" s="25">
        <v>2400000</v>
      </c>
      <c r="I19" s="32"/>
      <c r="J19" s="32"/>
      <c r="K19" s="32"/>
      <c r="L19" s="32"/>
      <c r="M19" s="41" t="s">
        <v>292</v>
      </c>
      <c r="N19" s="41" t="s">
        <v>293</v>
      </c>
      <c r="O19" s="7"/>
    </row>
    <row r="20" s="2" customFormat="true" ht="18.6" customHeight="true" spans="1:15">
      <c r="A20" s="13"/>
      <c r="B20" s="13"/>
      <c r="C20" s="13"/>
      <c r="D20" s="13"/>
      <c r="E20" s="13"/>
      <c r="F20" s="11"/>
      <c r="G20" s="24"/>
      <c r="H20" s="26"/>
      <c r="I20" s="33"/>
      <c r="J20" s="33"/>
      <c r="K20" s="33"/>
      <c r="L20" s="33"/>
      <c r="M20" s="41" t="s">
        <v>294</v>
      </c>
      <c r="N20" s="42" t="s">
        <v>293</v>
      </c>
      <c r="O20" s="13"/>
    </row>
    <row r="21" s="2" customFormat="true" ht="18.6" customHeight="true" spans="1:15">
      <c r="A21" s="7">
        <v>9</v>
      </c>
      <c r="B21" s="7" t="s">
        <v>320</v>
      </c>
      <c r="C21" s="7" t="s">
        <v>321</v>
      </c>
      <c r="D21" s="7" t="s">
        <v>318</v>
      </c>
      <c r="E21" s="7">
        <v>1</v>
      </c>
      <c r="F21" s="8" t="s">
        <v>322</v>
      </c>
      <c r="G21" s="23">
        <f>SUM(H21:L22)</f>
        <v>2300000</v>
      </c>
      <c r="H21" s="23">
        <v>2300000</v>
      </c>
      <c r="I21" s="32"/>
      <c r="J21" s="32"/>
      <c r="K21" s="32"/>
      <c r="L21" s="32"/>
      <c r="M21" s="41" t="s">
        <v>292</v>
      </c>
      <c r="N21" s="41" t="s">
        <v>293</v>
      </c>
      <c r="O21" s="7"/>
    </row>
    <row r="22" s="2" customFormat="true" ht="18.6" customHeight="true" spans="1:15">
      <c r="A22" s="13"/>
      <c r="B22" s="13"/>
      <c r="C22" s="13"/>
      <c r="D22" s="13"/>
      <c r="E22" s="13"/>
      <c r="F22" s="11"/>
      <c r="G22" s="24"/>
      <c r="H22" s="24"/>
      <c r="I22" s="33"/>
      <c r="J22" s="33"/>
      <c r="K22" s="33"/>
      <c r="L22" s="33"/>
      <c r="M22" s="41" t="s">
        <v>294</v>
      </c>
      <c r="N22" s="42" t="s">
        <v>293</v>
      </c>
      <c r="O22" s="13"/>
    </row>
    <row r="23" s="2" customFormat="true" ht="18.6" customHeight="true" spans="1:15">
      <c r="A23" s="7">
        <v>10</v>
      </c>
      <c r="B23" s="7" t="s">
        <v>320</v>
      </c>
      <c r="C23" s="7" t="s">
        <v>321</v>
      </c>
      <c r="D23" s="7" t="s">
        <v>318</v>
      </c>
      <c r="E23" s="7">
        <v>1</v>
      </c>
      <c r="F23" s="8" t="s">
        <v>323</v>
      </c>
      <c r="G23" s="23">
        <f>SUM(H23:L24)</f>
        <v>9940000</v>
      </c>
      <c r="H23" s="23">
        <v>9940000</v>
      </c>
      <c r="I23" s="32"/>
      <c r="J23" s="32"/>
      <c r="K23" s="32"/>
      <c r="L23" s="32"/>
      <c r="M23" s="41" t="s">
        <v>292</v>
      </c>
      <c r="N23" s="41" t="s">
        <v>293</v>
      </c>
      <c r="O23" s="7"/>
    </row>
    <row r="24" s="2" customFormat="true" ht="18.6" customHeight="true" spans="1:15">
      <c r="A24" s="13"/>
      <c r="B24" s="13"/>
      <c r="C24" s="13"/>
      <c r="D24" s="13"/>
      <c r="E24" s="13"/>
      <c r="F24" s="11"/>
      <c r="G24" s="24"/>
      <c r="H24" s="24"/>
      <c r="I24" s="33"/>
      <c r="J24" s="33"/>
      <c r="K24" s="33"/>
      <c r="L24" s="33"/>
      <c r="M24" s="41" t="s">
        <v>294</v>
      </c>
      <c r="N24" s="42" t="s">
        <v>293</v>
      </c>
      <c r="O24" s="13"/>
    </row>
    <row r="25" s="2" customFormat="true" ht="18.6" customHeight="true" spans="1:15">
      <c r="A25" s="7">
        <v>11</v>
      </c>
      <c r="B25" s="7" t="s">
        <v>320</v>
      </c>
      <c r="C25" s="7" t="s">
        <v>321</v>
      </c>
      <c r="D25" s="7" t="s">
        <v>318</v>
      </c>
      <c r="E25" s="7">
        <v>1</v>
      </c>
      <c r="F25" s="8" t="s">
        <v>324</v>
      </c>
      <c r="G25" s="23">
        <f>SUM(H25:L26)</f>
        <v>5983000</v>
      </c>
      <c r="H25" s="23">
        <v>5983000</v>
      </c>
      <c r="I25" s="32"/>
      <c r="J25" s="32"/>
      <c r="K25" s="32"/>
      <c r="L25" s="32"/>
      <c r="M25" s="41" t="s">
        <v>292</v>
      </c>
      <c r="N25" s="41" t="s">
        <v>293</v>
      </c>
      <c r="O25" s="7"/>
    </row>
    <row r="26" s="2" customFormat="true" ht="18.6" customHeight="true" spans="1:15">
      <c r="A26" s="13"/>
      <c r="B26" s="13"/>
      <c r="C26" s="13"/>
      <c r="D26" s="13"/>
      <c r="E26" s="13"/>
      <c r="F26" s="11"/>
      <c r="G26" s="24"/>
      <c r="H26" s="24"/>
      <c r="I26" s="33"/>
      <c r="J26" s="33"/>
      <c r="K26" s="33"/>
      <c r="L26" s="33"/>
      <c r="M26" s="41" t="s">
        <v>294</v>
      </c>
      <c r="N26" s="42" t="s">
        <v>293</v>
      </c>
      <c r="O26" s="13"/>
    </row>
    <row r="27" s="2" customFormat="true" ht="18.6" customHeight="true" spans="1:15">
      <c r="A27" s="7">
        <v>12</v>
      </c>
      <c r="B27" s="7" t="s">
        <v>320</v>
      </c>
      <c r="C27" s="7" t="s">
        <v>321</v>
      </c>
      <c r="D27" s="7" t="s">
        <v>318</v>
      </c>
      <c r="E27" s="7">
        <v>1</v>
      </c>
      <c r="F27" s="8" t="s">
        <v>325</v>
      </c>
      <c r="G27" s="23">
        <f>SUM(H27:L28)</f>
        <v>2850000</v>
      </c>
      <c r="H27" s="23">
        <v>2850000</v>
      </c>
      <c r="I27" s="32"/>
      <c r="J27" s="32"/>
      <c r="K27" s="32"/>
      <c r="L27" s="32"/>
      <c r="M27" s="41" t="s">
        <v>292</v>
      </c>
      <c r="N27" s="41" t="s">
        <v>293</v>
      </c>
      <c r="O27" s="7"/>
    </row>
    <row r="28" s="2" customFormat="true" ht="18.6" customHeight="true" spans="1:15">
      <c r="A28" s="13"/>
      <c r="B28" s="13"/>
      <c r="C28" s="13"/>
      <c r="D28" s="13"/>
      <c r="E28" s="13"/>
      <c r="F28" s="11"/>
      <c r="G28" s="24"/>
      <c r="H28" s="24"/>
      <c r="I28" s="33"/>
      <c r="J28" s="33"/>
      <c r="K28" s="33"/>
      <c r="L28" s="33"/>
      <c r="M28" s="41" t="s">
        <v>294</v>
      </c>
      <c r="N28" s="42" t="s">
        <v>293</v>
      </c>
      <c r="O28" s="13"/>
    </row>
    <row r="29" s="2" customFormat="true" ht="34.8" customHeight="true" spans="1:15">
      <c r="A29" s="15"/>
      <c r="B29" s="15"/>
      <c r="C29" s="15"/>
      <c r="D29" s="15"/>
      <c r="E29" s="15"/>
      <c r="F29" s="22"/>
      <c r="G29" s="27"/>
      <c r="H29" s="27"/>
      <c r="I29" s="34"/>
      <c r="J29" s="34"/>
      <c r="K29" s="34"/>
      <c r="L29" s="34"/>
      <c r="M29" s="41"/>
      <c r="N29" s="42"/>
      <c r="O29" s="13"/>
    </row>
    <row r="30" s="2" customFormat="true" ht="34.8" customHeight="true" spans="1:15">
      <c r="A30" s="15"/>
      <c r="B30" s="15"/>
      <c r="C30" s="15"/>
      <c r="D30" s="15"/>
      <c r="E30" s="15"/>
      <c r="F30" s="22"/>
      <c r="G30" s="27"/>
      <c r="H30" s="27"/>
      <c r="I30" s="34"/>
      <c r="J30" s="34"/>
      <c r="K30" s="34"/>
      <c r="L30" s="34"/>
      <c r="M30" s="41"/>
      <c r="N30" s="42"/>
      <c r="O30" s="13"/>
    </row>
    <row r="31" s="2" customFormat="true" ht="34.8" customHeight="true" spans="1:15">
      <c r="A31" s="15"/>
      <c r="B31" s="15"/>
      <c r="C31" s="15"/>
      <c r="D31" s="15"/>
      <c r="E31" s="15"/>
      <c r="F31" s="22"/>
      <c r="G31" s="27"/>
      <c r="H31" s="27"/>
      <c r="I31" s="34"/>
      <c r="J31" s="34"/>
      <c r="K31" s="34"/>
      <c r="L31" s="34"/>
      <c r="M31" s="41"/>
      <c r="N31" s="42"/>
      <c r="O31" s="13"/>
    </row>
    <row r="32" s="2" customFormat="true" ht="34.8" customHeight="true" spans="1:15">
      <c r="A32" s="15"/>
      <c r="B32" s="15"/>
      <c r="C32" s="15"/>
      <c r="D32" s="15"/>
      <c r="E32" s="15"/>
      <c r="F32" s="22"/>
      <c r="G32" s="27"/>
      <c r="H32" s="27"/>
      <c r="I32" s="34"/>
      <c r="J32" s="34"/>
      <c r="K32" s="34"/>
      <c r="L32" s="34"/>
      <c r="M32" s="41"/>
      <c r="N32" s="42"/>
      <c r="O32" s="13"/>
    </row>
    <row r="33" s="2" customFormat="true" ht="34.8" customHeight="true" spans="1:15">
      <c r="A33" s="15"/>
      <c r="B33" s="15"/>
      <c r="C33" s="15"/>
      <c r="D33" s="15"/>
      <c r="E33" s="15"/>
      <c r="F33" s="22"/>
      <c r="G33" s="27"/>
      <c r="H33" s="27"/>
      <c r="I33" s="34"/>
      <c r="J33" s="34"/>
      <c r="K33" s="34"/>
      <c r="L33" s="34"/>
      <c r="M33" s="41"/>
      <c r="N33" s="42"/>
      <c r="O33" s="13"/>
    </row>
    <row r="34" s="2" customFormat="true" ht="34.8" customHeight="true" spans="1:15">
      <c r="A34" s="15"/>
      <c r="B34" s="15"/>
      <c r="C34" s="15"/>
      <c r="D34" s="15"/>
      <c r="E34" s="15"/>
      <c r="F34" s="22"/>
      <c r="G34" s="27"/>
      <c r="H34" s="27"/>
      <c r="I34" s="34"/>
      <c r="J34" s="34"/>
      <c r="K34" s="34"/>
      <c r="L34" s="34"/>
      <c r="M34" s="41"/>
      <c r="N34" s="42"/>
      <c r="O34" s="13"/>
    </row>
    <row r="35" s="2" customFormat="true" ht="34.8" customHeight="true" spans="1:15">
      <c r="A35" s="15"/>
      <c r="B35" s="15"/>
      <c r="C35" s="15"/>
      <c r="D35" s="15"/>
      <c r="E35" s="15"/>
      <c r="F35" s="22"/>
      <c r="G35" s="27"/>
      <c r="H35" s="27"/>
      <c r="I35" s="34"/>
      <c r="J35" s="34"/>
      <c r="K35" s="34"/>
      <c r="L35" s="34"/>
      <c r="M35" s="41"/>
      <c r="N35" s="42"/>
      <c r="O35" s="13"/>
    </row>
    <row r="36" s="2" customFormat="true" ht="36" customHeight="true" spans="1:15">
      <c r="A36" s="16" t="s">
        <v>326</v>
      </c>
      <c r="B36" s="17"/>
      <c r="C36" s="17"/>
      <c r="D36" s="17"/>
      <c r="E36" s="17"/>
      <c r="F36" s="28"/>
      <c r="G36" s="27">
        <f>SUM(H36:L36)</f>
        <v>24413000</v>
      </c>
      <c r="H36" s="27">
        <f>SUM(H5:H28)</f>
        <v>24413000</v>
      </c>
      <c r="I36" s="35">
        <f>SUM(I5:I28)</f>
        <v>0</v>
      </c>
      <c r="J36" s="35">
        <f>SUM(J5:J28)</f>
        <v>0</v>
      </c>
      <c r="K36" s="35">
        <f>SUM(K5:K28)</f>
        <v>0</v>
      </c>
      <c r="L36" s="35">
        <f>SUM(L5:L28)</f>
        <v>0</v>
      </c>
      <c r="M36" s="41"/>
      <c r="N36" s="41"/>
      <c r="O36" s="43"/>
    </row>
  </sheetData>
  <mergeCells count="169">
    <mergeCell ref="A1:O1"/>
    <mergeCell ref="A2:F2"/>
    <mergeCell ref="L2:O2"/>
    <mergeCell ref="G3:L3"/>
    <mergeCell ref="A36:F36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M3:N4"/>
  </mergeCells>
  <conditionalFormatting sqref="G36:L36 G21 G19 I5:L6 H7:L35 G25 G27 G13 G7 G23 G9 G11 G17 G15 G5:H5">
    <cfRule type="cellIs" dxfId="0" priority="1" stopIfTrue="1" operator="equal">
      <formula>0</formula>
    </cfRule>
  </conditionalFormatting>
  <printOptions horizontalCentered="true"/>
  <pageMargins left="0.786805555555556" right="1.0625" top="1.13" bottom="0.865972222222222" header="0.314583333333333" footer="0.314583333333333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H35"/>
  <sheetViews>
    <sheetView showGridLines="0" showZeros="0" topLeftCell="A13" workbookViewId="0">
      <selection activeCell="D8" sqref="D8"/>
    </sheetView>
  </sheetViews>
  <sheetFormatPr defaultColWidth="9.12222222222222" defaultRowHeight="12.75" customHeight="true" outlineLevelCol="7"/>
  <cols>
    <col min="1" max="1" width="37.5" customWidth="true"/>
    <col min="2" max="2" width="15.3777777777778" customWidth="true"/>
    <col min="3" max="3" width="31.3777777777778" customWidth="true"/>
    <col min="4" max="4" width="16" customWidth="true"/>
  </cols>
  <sheetData>
    <row r="1" ht="29.25" customHeight="true" spans="1:4">
      <c r="A1" s="57" t="s">
        <v>23</v>
      </c>
      <c r="B1" s="57"/>
      <c r="C1" s="57"/>
      <c r="D1" s="57"/>
    </row>
    <row r="2" ht="22.5" customHeight="true" spans="1:4">
      <c r="A2" s="77" t="str">
        <f>(部门基本情况表!A2)</f>
        <v>编报单位：万荣县公安局</v>
      </c>
      <c r="B2" s="77"/>
      <c r="C2" s="186"/>
      <c r="D2" s="182" t="s">
        <v>24</v>
      </c>
    </row>
    <row r="3" ht="30" customHeight="true" spans="1:4">
      <c r="A3" s="161" t="s">
        <v>25</v>
      </c>
      <c r="B3" s="187"/>
      <c r="C3" s="188" t="s">
        <v>26</v>
      </c>
      <c r="D3" s="189"/>
    </row>
    <row r="4" ht="26.25" customHeight="true" spans="1:4">
      <c r="A4" s="59" t="s">
        <v>27</v>
      </c>
      <c r="B4" s="190" t="s">
        <v>28</v>
      </c>
      <c r="C4" s="191" t="s">
        <v>27</v>
      </c>
      <c r="D4" s="192" t="s">
        <v>28</v>
      </c>
    </row>
    <row r="5" ht="20.25" customHeight="true" spans="1:5">
      <c r="A5" s="193" t="s">
        <v>29</v>
      </c>
      <c r="B5" s="168">
        <f>SUM(B6:B7)</f>
        <v>40814000</v>
      </c>
      <c r="C5" s="167" t="s">
        <v>30</v>
      </c>
      <c r="D5" s="166">
        <v>0</v>
      </c>
      <c r="E5" s="56"/>
    </row>
    <row r="6" ht="20.25" customHeight="true" spans="1:6">
      <c r="A6" s="194" t="s">
        <v>31</v>
      </c>
      <c r="B6" s="177">
        <f>SUM('部门预算收入总表（二）'!D5)</f>
        <v>40814000</v>
      </c>
      <c r="C6" s="167" t="s">
        <v>32</v>
      </c>
      <c r="D6" s="166">
        <v>0</v>
      </c>
      <c r="E6" s="56"/>
      <c r="F6" s="56"/>
    </row>
    <row r="7" ht="20.25" customHeight="true" spans="1:5">
      <c r="A7" s="165" t="s">
        <v>33</v>
      </c>
      <c r="B7" s="177">
        <f>SUM('部门预算收入总表（二）'!E5)</f>
        <v>0</v>
      </c>
      <c r="C7" s="167" t="s">
        <v>34</v>
      </c>
      <c r="D7" s="166">
        <v>0</v>
      </c>
      <c r="E7" s="56"/>
    </row>
    <row r="8" ht="20.25" customHeight="true" spans="1:5">
      <c r="A8" s="194" t="s">
        <v>35</v>
      </c>
      <c r="B8" s="177">
        <f>SUM('部门预算收入总表（二）'!F5)</f>
        <v>0</v>
      </c>
      <c r="C8" s="167" t="s">
        <v>36</v>
      </c>
      <c r="D8" s="168">
        <v>34524100</v>
      </c>
      <c r="E8" s="56"/>
    </row>
    <row r="9" ht="20.25" customHeight="true" spans="1:6">
      <c r="A9" s="194" t="s">
        <v>37</v>
      </c>
      <c r="B9" s="195"/>
      <c r="C9" s="167" t="s">
        <v>38</v>
      </c>
      <c r="D9" s="166">
        <v>0</v>
      </c>
      <c r="E9" s="56"/>
      <c r="F9" s="56"/>
    </row>
    <row r="10" ht="20.25" customHeight="true" spans="1:6">
      <c r="A10" s="194" t="s">
        <v>39</v>
      </c>
      <c r="B10" s="195">
        <f>SUM('部门预算收入总表（二）'!G5)</f>
        <v>0</v>
      </c>
      <c r="C10" s="167" t="s">
        <v>40</v>
      </c>
      <c r="D10" s="166">
        <v>0</v>
      </c>
      <c r="E10" s="56"/>
      <c r="F10" s="56"/>
    </row>
    <row r="11" ht="20.25" customHeight="true" spans="1:6">
      <c r="A11" s="88"/>
      <c r="B11" s="172"/>
      <c r="C11" s="53" t="s">
        <v>41</v>
      </c>
      <c r="D11" s="166">
        <v>0</v>
      </c>
      <c r="E11" s="56"/>
      <c r="F11" s="56"/>
    </row>
    <row r="12" ht="20.25" customHeight="true" spans="1:5">
      <c r="A12" s="88"/>
      <c r="B12" s="172"/>
      <c r="C12" s="167" t="s">
        <v>42</v>
      </c>
      <c r="D12" s="166">
        <v>3166600</v>
      </c>
      <c r="E12" s="56"/>
    </row>
    <row r="13" ht="20.25" customHeight="true" spans="1:6">
      <c r="A13" s="88"/>
      <c r="B13" s="172"/>
      <c r="C13" s="167" t="s">
        <v>43</v>
      </c>
      <c r="D13" s="168">
        <v>0</v>
      </c>
      <c r="E13" s="56"/>
      <c r="F13" s="56"/>
    </row>
    <row r="14" ht="20.25" customHeight="true" spans="1:5">
      <c r="A14" s="88"/>
      <c r="B14" s="172"/>
      <c r="C14" s="53" t="s">
        <v>44</v>
      </c>
      <c r="D14" s="196">
        <v>1223300</v>
      </c>
      <c r="E14" s="56"/>
    </row>
    <row r="15" ht="20.25" customHeight="true" spans="1:6">
      <c r="A15" s="88"/>
      <c r="B15" s="172"/>
      <c r="C15" s="167" t="s">
        <v>45</v>
      </c>
      <c r="D15" s="166">
        <v>0</v>
      </c>
      <c r="E15" s="56"/>
      <c r="F15" s="56"/>
    </row>
    <row r="16" ht="20.25" customHeight="true" spans="1:5">
      <c r="A16" s="88"/>
      <c r="B16" s="172"/>
      <c r="C16" s="167" t="s">
        <v>46</v>
      </c>
      <c r="D16" s="166">
        <v>0</v>
      </c>
      <c r="E16" s="56"/>
    </row>
    <row r="17" ht="20.25" customHeight="true" spans="1:4">
      <c r="A17" s="88"/>
      <c r="B17" s="172"/>
      <c r="C17" s="167" t="s">
        <v>47</v>
      </c>
      <c r="D17" s="166">
        <v>0</v>
      </c>
    </row>
    <row r="18" ht="20.25" customHeight="true" spans="1:7">
      <c r="A18" s="88"/>
      <c r="B18" s="172"/>
      <c r="C18" s="167" t="s">
        <v>48</v>
      </c>
      <c r="D18" s="166">
        <v>0</v>
      </c>
      <c r="E18" s="56"/>
      <c r="F18" s="56"/>
      <c r="G18" s="56"/>
    </row>
    <row r="19" ht="20.25" customHeight="true" spans="1:7">
      <c r="A19" s="88"/>
      <c r="B19" s="172"/>
      <c r="C19" s="167" t="s">
        <v>49</v>
      </c>
      <c r="D19" s="166">
        <v>0</v>
      </c>
      <c r="E19" s="56"/>
      <c r="F19" s="56"/>
      <c r="G19" s="56"/>
    </row>
    <row r="20" ht="20.25" customHeight="true" spans="1:5">
      <c r="A20" s="88"/>
      <c r="B20" s="172"/>
      <c r="C20" s="167" t="s">
        <v>50</v>
      </c>
      <c r="D20" s="166">
        <v>0</v>
      </c>
      <c r="E20" s="56"/>
    </row>
    <row r="21" ht="20.25" customHeight="true" spans="1:4">
      <c r="A21" s="88"/>
      <c r="B21" s="172"/>
      <c r="C21" s="167" t="s">
        <v>51</v>
      </c>
      <c r="D21" s="166">
        <v>0</v>
      </c>
    </row>
    <row r="22" ht="20.25" customHeight="true" spans="1:4">
      <c r="A22" s="88"/>
      <c r="B22" s="172"/>
      <c r="C22" s="167" t="s">
        <v>52</v>
      </c>
      <c r="D22" s="166">
        <v>0</v>
      </c>
    </row>
    <row r="23" ht="20.25" customHeight="true" spans="1:5">
      <c r="A23" s="88"/>
      <c r="B23" s="172"/>
      <c r="C23" s="53" t="s">
        <v>53</v>
      </c>
      <c r="D23" s="166">
        <v>0</v>
      </c>
      <c r="E23" s="56"/>
    </row>
    <row r="24" ht="20.25" customHeight="true" spans="1:6">
      <c r="A24" s="88"/>
      <c r="B24" s="172"/>
      <c r="C24" s="167" t="s">
        <v>54</v>
      </c>
      <c r="D24" s="166">
        <v>1900000</v>
      </c>
      <c r="E24" s="56"/>
      <c r="F24" s="56"/>
    </row>
    <row r="25" ht="20.25" customHeight="true" spans="1:6">
      <c r="A25" s="88"/>
      <c r="B25" s="172"/>
      <c r="C25" s="167" t="s">
        <v>55</v>
      </c>
      <c r="D25" s="166">
        <v>0</v>
      </c>
      <c r="E25" s="56"/>
      <c r="F25" s="56"/>
    </row>
    <row r="26" ht="20.25" customHeight="true" spans="1:6">
      <c r="A26" s="88"/>
      <c r="B26" s="172"/>
      <c r="C26" s="173" t="s">
        <v>56</v>
      </c>
      <c r="D26" s="166">
        <v>0</v>
      </c>
      <c r="E26" s="56"/>
      <c r="F26" s="56"/>
    </row>
    <row r="27" ht="20.25" customHeight="true" spans="1:6">
      <c r="A27" s="88"/>
      <c r="B27" s="172"/>
      <c r="C27" s="167" t="s">
        <v>57</v>
      </c>
      <c r="D27" s="166">
        <v>0</v>
      </c>
      <c r="E27" s="56"/>
      <c r="F27" s="56"/>
    </row>
    <row r="28" ht="20.25" customHeight="true" spans="1:6">
      <c r="A28" s="88"/>
      <c r="B28" s="171"/>
      <c r="C28" s="167" t="s">
        <v>58</v>
      </c>
      <c r="D28" s="166">
        <v>0</v>
      </c>
      <c r="E28" s="56"/>
      <c r="F28" s="56"/>
    </row>
    <row r="29" ht="20.25" customHeight="true" spans="1:5">
      <c r="A29" s="88"/>
      <c r="B29" s="172"/>
      <c r="C29" s="167" t="s">
        <v>59</v>
      </c>
      <c r="D29" s="166">
        <v>0</v>
      </c>
      <c r="E29" s="56"/>
    </row>
    <row r="30" ht="20.25" customHeight="true" spans="1:7">
      <c r="A30" s="88"/>
      <c r="B30" s="172"/>
      <c r="C30" s="167" t="s">
        <v>60</v>
      </c>
      <c r="D30" s="166">
        <v>0</v>
      </c>
      <c r="E30" s="56"/>
      <c r="F30" s="56"/>
      <c r="G30" s="56"/>
    </row>
    <row r="31" ht="20.25" customHeight="true" spans="1:8">
      <c r="A31" s="88"/>
      <c r="B31" s="172"/>
      <c r="C31" s="173" t="s">
        <v>61</v>
      </c>
      <c r="D31" s="166">
        <v>0</v>
      </c>
      <c r="E31" s="56"/>
      <c r="F31" s="56"/>
      <c r="G31" s="56"/>
      <c r="H31" s="56"/>
    </row>
    <row r="32" ht="20.25" customHeight="true" spans="1:6">
      <c r="A32" s="88"/>
      <c r="B32" s="197"/>
      <c r="C32" s="173" t="s">
        <v>62</v>
      </c>
      <c r="D32" s="168">
        <v>0</v>
      </c>
      <c r="E32" s="56"/>
      <c r="F32" s="56"/>
    </row>
    <row r="33" ht="20.25" customHeight="true" spans="1:4">
      <c r="A33" s="21" t="s">
        <v>63</v>
      </c>
      <c r="B33" s="198">
        <f>SUM(B5+B8+B9+B10)</f>
        <v>40814000</v>
      </c>
      <c r="C33" s="48" t="s">
        <v>64</v>
      </c>
      <c r="D33" s="177">
        <f>SUM(D5:D32)</f>
        <v>40814000</v>
      </c>
    </row>
    <row r="34" customHeight="true" spans="2:3">
      <c r="B34" s="56"/>
      <c r="C34" s="56"/>
    </row>
    <row r="35" customHeight="true" spans="2:2">
      <c r="B35" s="56"/>
    </row>
  </sheetData>
  <mergeCells count="2">
    <mergeCell ref="A1:D1"/>
    <mergeCell ref="A2:B2"/>
  </mergeCells>
  <printOptions horizontalCentered="true" verticalCentered="true"/>
  <pageMargins left="0.865972222222222" right="0.865972222222222" top="1.0625" bottom="0.786805555555556" header="0.275" footer="0.39305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topLeftCell="A4" workbookViewId="0">
      <selection activeCell="E12" sqref="E12"/>
    </sheetView>
  </sheetViews>
  <sheetFormatPr defaultColWidth="9.12222222222222" defaultRowHeight="12.75" customHeight="true" outlineLevelCol="6"/>
  <cols>
    <col min="1" max="1" width="12.3777777777778" customWidth="true"/>
    <col min="2" max="2" width="17.3777777777778" customWidth="true"/>
    <col min="3" max="3" width="16.3777777777778" customWidth="true"/>
    <col min="4" max="5" width="14.5" customWidth="true"/>
    <col min="6" max="6" width="11.6222222222222" customWidth="true"/>
    <col min="7" max="7" width="12.6222222222222" customWidth="true"/>
  </cols>
  <sheetData>
    <row r="1" ht="36" customHeight="true" spans="1:7">
      <c r="A1" s="57" t="s">
        <v>65</v>
      </c>
      <c r="B1" s="57"/>
      <c r="C1" s="57"/>
      <c r="D1" s="57"/>
      <c r="E1" s="57"/>
      <c r="F1" s="57"/>
      <c r="G1" s="57"/>
    </row>
    <row r="2" ht="28.5" customHeight="true" spans="1:7">
      <c r="A2" s="77" t="str">
        <f>(部门基本情况表!A2)</f>
        <v>编报单位：万荣县公安局</v>
      </c>
      <c r="B2" s="77"/>
      <c r="C2" s="77"/>
      <c r="D2" s="77"/>
      <c r="E2" s="77"/>
      <c r="G2" s="182" t="s">
        <v>24</v>
      </c>
    </row>
    <row r="3" ht="30" customHeight="true" spans="1:7">
      <c r="A3" s="62" t="s">
        <v>66</v>
      </c>
      <c r="B3" s="63"/>
      <c r="C3" s="79" t="s">
        <v>67</v>
      </c>
      <c r="D3" s="52" t="s">
        <v>68</v>
      </c>
      <c r="E3" s="183"/>
      <c r="F3" s="79" t="s">
        <v>69</v>
      </c>
      <c r="G3" s="184" t="s">
        <v>70</v>
      </c>
    </row>
    <row r="4" ht="32.25" customHeight="true" spans="1:7">
      <c r="A4" s="48" t="s">
        <v>71</v>
      </c>
      <c r="B4" s="48" t="s">
        <v>72</v>
      </c>
      <c r="C4" s="79"/>
      <c r="D4" s="181" t="s">
        <v>73</v>
      </c>
      <c r="E4" s="90" t="s">
        <v>74</v>
      </c>
      <c r="F4" s="79"/>
      <c r="G4" s="91"/>
    </row>
    <row r="5" ht="31.5" customHeight="true" spans="1:7">
      <c r="A5" s="159"/>
      <c r="B5" s="158" t="s">
        <v>22</v>
      </c>
      <c r="C5" s="168">
        <f>SUM(D5:G5)</f>
        <v>40814000</v>
      </c>
      <c r="D5" s="168">
        <f>SUM('财政拨款预算收支总表（四）'!B7)</f>
        <v>40814000</v>
      </c>
      <c r="E5" s="168">
        <f>SUM('财政拨款预算收支总表（四）'!B8)</f>
        <v>0</v>
      </c>
      <c r="F5" s="168">
        <f>SUM('政府性基金预算收入表（九）'!C5)</f>
        <v>0</v>
      </c>
      <c r="G5" s="168">
        <f>SUM(G13:G22)</f>
        <v>0</v>
      </c>
    </row>
    <row r="6" ht="31.5" customHeight="true" spans="1:7">
      <c r="A6" s="180" t="str">
        <f>'一般公共预算财政拨款基本及项目经济分类总表（八）'!A6</f>
        <v>2040201</v>
      </c>
      <c r="B6" s="180" t="str">
        <f>'一般公共预算财政拨款基本及项目经济分类总表（八）'!B6</f>
        <v>行政运行</v>
      </c>
      <c r="C6" s="168">
        <f t="shared" ref="C6:C22" si="0">SUM(D6:G6)</f>
        <v>28824100</v>
      </c>
      <c r="D6" s="168">
        <v>28824100</v>
      </c>
      <c r="E6" s="168"/>
      <c r="F6" s="168"/>
      <c r="G6" s="185"/>
    </row>
    <row r="7" ht="31.5" customHeight="true" spans="1:7">
      <c r="A7" s="180" t="str">
        <f>'一般公共预算财政拨款基本及项目经济分类总表（八）'!A7</f>
        <v>2080505</v>
      </c>
      <c r="B7" s="180" t="str">
        <f>'一般公共预算财政拨款基本及项目经济分类总表（八）'!B7</f>
        <v>机关事业单位基本养老保险缴费支出</v>
      </c>
      <c r="C7" s="168">
        <f t="shared" si="0"/>
        <v>3011300</v>
      </c>
      <c r="D7" s="168">
        <v>3011300</v>
      </c>
      <c r="E7" s="168"/>
      <c r="F7" s="168"/>
      <c r="G7" s="168"/>
    </row>
    <row r="8" ht="31.5" customHeight="true" spans="1:7">
      <c r="A8" s="180" t="str">
        <f>'一般公共预算财政拨款基本及项目经济分类总表（八）'!A8</f>
        <v>2089999</v>
      </c>
      <c r="B8" s="180" t="str">
        <f>'一般公共预算财政拨款基本及项目经济分类总表（八）'!B8</f>
        <v>其他社会保障和就业支出</v>
      </c>
      <c r="C8" s="168">
        <f t="shared" si="0"/>
        <v>47900</v>
      </c>
      <c r="D8" s="168">
        <v>47900</v>
      </c>
      <c r="E8" s="168"/>
      <c r="F8" s="168"/>
      <c r="G8" s="168"/>
    </row>
    <row r="9" ht="31.5" customHeight="true" spans="1:7">
      <c r="A9" s="180" t="str">
        <f>'一般公共预算财政拨款基本及项目经济分类总表（八）'!A9</f>
        <v>2101101</v>
      </c>
      <c r="B9" s="180" t="str">
        <f>'一般公共预算财政拨款基本及项目经济分类总表（八）'!B9</f>
        <v>行政单位医疗</v>
      </c>
      <c r="C9" s="168">
        <f t="shared" si="0"/>
        <v>1106400</v>
      </c>
      <c r="D9" s="168">
        <v>1106400</v>
      </c>
      <c r="E9" s="168"/>
      <c r="F9" s="168"/>
      <c r="G9" s="168"/>
    </row>
    <row r="10" ht="31.5" customHeight="true" spans="1:7">
      <c r="A10" s="180" t="str">
        <f>'一般公共预算财政拨款基本及项目经济分类总表（八）'!A10</f>
        <v>2101102</v>
      </c>
      <c r="B10" s="180" t="str">
        <f>'一般公共预算财政拨款基本及项目经济分类总表（八）'!B10</f>
        <v>事业单位医疗</v>
      </c>
      <c r="C10" s="168">
        <f t="shared" si="0"/>
        <v>116900</v>
      </c>
      <c r="D10" s="168">
        <v>116900</v>
      </c>
      <c r="E10" s="168"/>
      <c r="F10" s="168"/>
      <c r="G10" s="168"/>
    </row>
    <row r="11" ht="31.5" customHeight="true" spans="1:7">
      <c r="A11" s="180" t="str">
        <f>'一般公共预算财政拨款基本及项目经济分类总表（八）'!A11</f>
        <v>2210201</v>
      </c>
      <c r="B11" s="180" t="str">
        <f>'一般公共预算财政拨款基本及项目经济分类总表（八）'!B11</f>
        <v>住房公积金</v>
      </c>
      <c r="C11" s="168">
        <f t="shared" si="0"/>
        <v>1900000</v>
      </c>
      <c r="D11" s="168">
        <v>1900000</v>
      </c>
      <c r="E11" s="168"/>
      <c r="F11" s="168"/>
      <c r="G11" s="168"/>
    </row>
    <row r="12" ht="31.5" customHeight="true" spans="1:7">
      <c r="A12" s="180" t="str">
        <f>'一般公共预算财政拨款基本及项目经济分类总表（八）'!A12</f>
        <v>2080899</v>
      </c>
      <c r="B12" s="180" t="str">
        <f>'一般公共预算财政拨款基本及项目经济分类总表（八）'!B12</f>
        <v>其他优抚支出</v>
      </c>
      <c r="C12" s="168">
        <f t="shared" si="0"/>
        <v>107400</v>
      </c>
      <c r="D12" s="168">
        <v>107400</v>
      </c>
      <c r="E12" s="168"/>
      <c r="F12" s="168"/>
      <c r="G12" s="168"/>
    </row>
    <row r="13" ht="31.5" customHeight="true" spans="1:7">
      <c r="A13" s="79">
        <v>2040202</v>
      </c>
      <c r="B13" s="180" t="s">
        <v>75</v>
      </c>
      <c r="C13" s="168">
        <f t="shared" si="0"/>
        <v>5700000</v>
      </c>
      <c r="D13" s="168">
        <v>5700000</v>
      </c>
      <c r="E13" s="168"/>
      <c r="F13" s="168"/>
      <c r="G13" s="168"/>
    </row>
    <row r="14" ht="31.5" customHeight="true" spans="1:7">
      <c r="A14" s="79"/>
      <c r="B14" s="180"/>
      <c r="C14" s="168"/>
      <c r="D14" s="168"/>
      <c r="E14" s="168"/>
      <c r="F14" s="168"/>
      <c r="G14" s="168"/>
    </row>
    <row r="15" ht="31.5" customHeight="true" spans="1:7">
      <c r="A15" s="79"/>
      <c r="B15" s="79"/>
      <c r="C15" s="168">
        <f t="shared" si="0"/>
        <v>0</v>
      </c>
      <c r="D15" s="168"/>
      <c r="E15" s="168"/>
      <c r="F15" s="168"/>
      <c r="G15" s="168"/>
    </row>
    <row r="16" ht="31.5" customHeight="true" spans="1:7">
      <c r="A16" s="79"/>
      <c r="B16" s="79"/>
      <c r="C16" s="168">
        <f t="shared" si="0"/>
        <v>0</v>
      </c>
      <c r="D16" s="168"/>
      <c r="E16" s="168"/>
      <c r="F16" s="168"/>
      <c r="G16" s="168"/>
    </row>
    <row r="17" ht="31.5" customHeight="true" spans="1:7">
      <c r="A17" s="79"/>
      <c r="B17" s="79"/>
      <c r="C17" s="168">
        <f t="shared" si="0"/>
        <v>0</v>
      </c>
      <c r="D17" s="168"/>
      <c r="E17" s="168"/>
      <c r="F17" s="168"/>
      <c r="G17" s="168"/>
    </row>
    <row r="18" ht="31.5" customHeight="true" spans="1:7">
      <c r="A18" s="79"/>
      <c r="B18" s="79"/>
      <c r="C18" s="168">
        <f t="shared" si="0"/>
        <v>0</v>
      </c>
      <c r="D18" s="168"/>
      <c r="E18" s="168"/>
      <c r="F18" s="168"/>
      <c r="G18" s="168"/>
    </row>
    <row r="19" ht="31.5" customHeight="true" spans="1:7">
      <c r="A19" s="79"/>
      <c r="B19" s="79"/>
      <c r="C19" s="168">
        <f t="shared" si="0"/>
        <v>0</v>
      </c>
      <c r="D19" s="168"/>
      <c r="E19" s="168"/>
      <c r="F19" s="168"/>
      <c r="G19" s="168"/>
    </row>
    <row r="20" ht="31.5" customHeight="true" spans="1:7">
      <c r="A20" s="79"/>
      <c r="B20" s="79"/>
      <c r="C20" s="168">
        <f t="shared" si="0"/>
        <v>0</v>
      </c>
      <c r="D20" s="168"/>
      <c r="E20" s="168"/>
      <c r="F20" s="168"/>
      <c r="G20" s="168"/>
    </row>
    <row r="21" ht="31.5" customHeight="true" spans="1:7">
      <c r="A21" s="79"/>
      <c r="B21" s="79"/>
      <c r="C21" s="168">
        <f t="shared" si="0"/>
        <v>0</v>
      </c>
      <c r="D21" s="168"/>
      <c r="E21" s="168"/>
      <c r="F21" s="168"/>
      <c r="G21" s="168"/>
    </row>
    <row r="22" ht="31.5" customHeight="true" spans="1:7">
      <c r="A22" s="79"/>
      <c r="B22" s="79"/>
      <c r="C22" s="168">
        <f t="shared" si="0"/>
        <v>0</v>
      </c>
      <c r="D22" s="168"/>
      <c r="E22" s="168"/>
      <c r="F22" s="168"/>
      <c r="G22" s="168"/>
    </row>
    <row r="23" customHeight="true" spans="2:6">
      <c r="B23" s="56"/>
      <c r="C23" s="56"/>
      <c r="F23" s="56"/>
    </row>
    <row r="24" customHeight="true" spans="2:6">
      <c r="B24" s="56"/>
      <c r="C24" s="56"/>
      <c r="F24" s="56"/>
    </row>
    <row r="25" customHeight="true" spans="3:5">
      <c r="C25" s="56"/>
      <c r="D25" s="56"/>
      <c r="E25" s="56"/>
    </row>
    <row r="26" customHeight="true" spans="3:5">
      <c r="C26" s="56"/>
      <c r="D26" s="56"/>
      <c r="E26" s="56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true" verticalCentered="true"/>
  <pageMargins left="0.905511811023622" right="0.866141732283464" top="1.06299212598425" bottom="0.78740157480315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topLeftCell="A4" workbookViewId="0">
      <selection activeCell="E11" sqref="E11"/>
    </sheetView>
  </sheetViews>
  <sheetFormatPr defaultColWidth="9.12222222222222" defaultRowHeight="12.75" customHeight="true" outlineLevelCol="5"/>
  <cols>
    <col min="1" max="1" width="9.87777777777778" customWidth="true"/>
    <col min="2" max="2" width="18.1222222222222" customWidth="true"/>
    <col min="3" max="3" width="27.6222222222222" customWidth="true"/>
    <col min="4" max="4" width="16" customWidth="true"/>
    <col min="5" max="6" width="15.1222222222222" customWidth="true"/>
  </cols>
  <sheetData>
    <row r="1" ht="36" customHeight="true" spans="1:6">
      <c r="A1" s="57" t="s">
        <v>76</v>
      </c>
      <c r="B1" s="57"/>
      <c r="C1" s="57"/>
      <c r="D1" s="57"/>
      <c r="E1" s="57"/>
      <c r="F1" s="57"/>
    </row>
    <row r="2" ht="26.25" customHeight="true" spans="1:6">
      <c r="A2" s="77" t="str">
        <f>(部门基本情况表!A2)</f>
        <v>编报单位：万荣县公安局</v>
      </c>
      <c r="B2" s="77"/>
      <c r="C2" s="77"/>
      <c r="D2" s="77"/>
      <c r="F2" s="46" t="s">
        <v>24</v>
      </c>
    </row>
    <row r="3" ht="31.5" customHeight="true" spans="1:6">
      <c r="A3" s="62" t="s">
        <v>77</v>
      </c>
      <c r="B3" s="60"/>
      <c r="C3" s="63"/>
      <c r="D3" s="52" t="s">
        <v>78</v>
      </c>
      <c r="E3" s="52" t="s">
        <v>79</v>
      </c>
      <c r="F3" s="79" t="s">
        <v>80</v>
      </c>
    </row>
    <row r="4" ht="33.75" customHeight="true" spans="1:6">
      <c r="A4" s="47" t="s">
        <v>71</v>
      </c>
      <c r="B4" s="47" t="s">
        <v>72</v>
      </c>
      <c r="C4" s="48" t="s">
        <v>81</v>
      </c>
      <c r="D4" s="178"/>
      <c r="E4" s="178"/>
      <c r="F4" s="164"/>
    </row>
    <row r="5" ht="31.5" customHeight="true" spans="1:6">
      <c r="A5" s="55"/>
      <c r="B5" s="49"/>
      <c r="C5" s="179" t="s">
        <v>22</v>
      </c>
      <c r="D5" s="175">
        <f t="shared" ref="D5:D10" si="0">SUM(E5:F5)</f>
        <v>40814000</v>
      </c>
      <c r="E5" s="175">
        <f>SUM(E6:E22)</f>
        <v>35114000</v>
      </c>
      <c r="F5" s="168">
        <f>SUM(F6:F22)</f>
        <v>5700000</v>
      </c>
    </row>
    <row r="6" ht="31.5" customHeight="true" spans="1:6">
      <c r="A6" s="180" t="str">
        <f>'一般公共预算财政拨款基本及项目经济分类总表（八）'!A6</f>
        <v>2040201</v>
      </c>
      <c r="B6" s="180" t="str">
        <f>'一般公共预算财政拨款基本及项目经济分类总表（八）'!B6</f>
        <v>行政运行</v>
      </c>
      <c r="C6" s="180" t="str">
        <f>'一般公共预算财政拨款基本及项目经济分类总表（八）'!C6</f>
        <v>基本支出</v>
      </c>
      <c r="D6" s="175">
        <f t="shared" si="0"/>
        <v>28824100</v>
      </c>
      <c r="E6" s="175">
        <f>SUM('一般公共预算财政拨款基本及项目经济分类总表（八）'!E6)</f>
        <v>28824100</v>
      </c>
      <c r="F6" s="168"/>
    </row>
    <row r="7" ht="31.5" customHeight="true" spans="1:6">
      <c r="A7" s="180" t="str">
        <f>'一般公共预算财政拨款基本及项目经济分类总表（八）'!A7</f>
        <v>2080505</v>
      </c>
      <c r="B7" s="180" t="str">
        <f>'一般公共预算财政拨款基本及项目经济分类总表（八）'!B7</f>
        <v>机关事业单位基本养老保险缴费支出</v>
      </c>
      <c r="C7" s="180" t="str">
        <f>'一般公共预算财政拨款基本及项目经济分类总表（八）'!C7</f>
        <v>机关事业单位基本养老          保险缴费</v>
      </c>
      <c r="D7" s="175">
        <f t="shared" si="0"/>
        <v>3011300</v>
      </c>
      <c r="E7" s="175">
        <f>SUM('一般公共预算财政拨款基本及项目经济分类总表（八）'!E7)</f>
        <v>3011300</v>
      </c>
      <c r="F7" s="168"/>
    </row>
    <row r="8" ht="31.5" customHeight="true" spans="1:6">
      <c r="A8" s="180" t="str">
        <f>'一般公共预算财政拨款基本及项目经济分类总表（八）'!A8</f>
        <v>2089999</v>
      </c>
      <c r="B8" s="180" t="str">
        <f>'一般公共预算财政拨款基本及项目经济分类总表（八）'!B8</f>
        <v>其他社会保障和就业支出</v>
      </c>
      <c r="C8" s="180" t="str">
        <f>'一般公共预算财政拨款基本及项目经济分类总表（八）'!C8</f>
        <v>失业、工伤保险缴费</v>
      </c>
      <c r="D8" s="175">
        <f t="shared" si="0"/>
        <v>47900</v>
      </c>
      <c r="E8" s="175">
        <f>SUM('一般公共预算财政拨款基本及项目经济分类总表（八）'!E8)</f>
        <v>47900</v>
      </c>
      <c r="F8" s="168"/>
    </row>
    <row r="9" ht="31.5" customHeight="true" spans="1:6">
      <c r="A9" s="180" t="str">
        <f>'一般公共预算财政拨款基本及项目经济分类总表（八）'!A9</f>
        <v>2101101</v>
      </c>
      <c r="B9" s="180" t="str">
        <f>'一般公共预算财政拨款基本及项目经济分类总表（八）'!B9</f>
        <v>行政单位医疗</v>
      </c>
      <c r="C9" s="180" t="str">
        <f>'一般公共预算财政拨款基本及项目经济分类总表（八）'!C9</f>
        <v>职工基本医疗保险缴费</v>
      </c>
      <c r="D9" s="175">
        <f t="shared" si="0"/>
        <v>1106400</v>
      </c>
      <c r="E9" s="175">
        <f>SUM('一般公共预算财政拨款基本及项目经济分类总表（八）'!E9)</f>
        <v>1106400</v>
      </c>
      <c r="F9" s="168"/>
    </row>
    <row r="10" ht="31.5" customHeight="true" spans="1:6">
      <c r="A10" s="180" t="str">
        <f>'一般公共预算财政拨款基本及项目经济分类总表（八）'!A10</f>
        <v>2101102</v>
      </c>
      <c r="B10" s="180" t="str">
        <f>'一般公共预算财政拨款基本及项目经济分类总表（八）'!B10</f>
        <v>事业单位医疗</v>
      </c>
      <c r="C10" s="180" t="str">
        <f>'一般公共预算财政拨款基本及项目经济分类总表（八）'!C10</f>
        <v>职工基本医疗保险缴费</v>
      </c>
      <c r="D10" s="175">
        <f t="shared" si="0"/>
        <v>116900</v>
      </c>
      <c r="E10" s="175">
        <f>SUM('一般公共预算财政拨款基本及项目经济分类总表（八）'!E10)</f>
        <v>116900</v>
      </c>
      <c r="F10" s="168"/>
    </row>
    <row r="11" ht="31.5" customHeight="true" spans="1:6">
      <c r="A11" s="180" t="str">
        <f>'一般公共预算财政拨款基本及项目经济分类总表（八）'!A11</f>
        <v>2210201</v>
      </c>
      <c r="B11" s="180" t="str">
        <f>'一般公共预算财政拨款基本及项目经济分类总表（八）'!B11</f>
        <v>住房公积金</v>
      </c>
      <c r="C11" s="180" t="str">
        <f>'一般公共预算财政拨款基本及项目经济分类总表（八）'!C11</f>
        <v>住房公积金</v>
      </c>
      <c r="D11" s="175">
        <f t="shared" ref="D11:D22" si="1">SUM(E11:F11)</f>
        <v>1900000</v>
      </c>
      <c r="E11" s="175">
        <f>SUM('一般公共预算财政拨款基本及项目经济分类总表（八）'!E11)</f>
        <v>1900000</v>
      </c>
      <c r="F11" s="168"/>
    </row>
    <row r="12" ht="31.5" customHeight="true" spans="1:6">
      <c r="A12" s="180" t="str">
        <f>'一般公共预算财政拨款基本及项目经济分类总表（八）'!A12</f>
        <v>2080899</v>
      </c>
      <c r="B12" s="180" t="str">
        <f>'一般公共预算财政拨款基本及项目经济分类总表（八）'!B12</f>
        <v>其他优抚支出</v>
      </c>
      <c r="C12" s="180" t="str">
        <f>'一般公共预算财政拨款基本及项目经济分类总表（八）'!C12</f>
        <v>遗属及其他优抚人员支出</v>
      </c>
      <c r="D12" s="175">
        <f t="shared" si="1"/>
        <v>107400</v>
      </c>
      <c r="E12" s="175">
        <f>SUM('一般公共预算财政拨款基本及项目经济分类总表（八）'!E12)</f>
        <v>107400</v>
      </c>
      <c r="F12" s="168">
        <f>SUM('一般公共预算财政拨款基本及项目经济分类总表（八）'!F12)</f>
        <v>0</v>
      </c>
    </row>
    <row r="13" ht="31.5" customHeight="true" spans="1:6">
      <c r="A13" s="180" t="str">
        <f>'一般公共预算财政拨款基本及项目经济分类总表（八）'!A13</f>
        <v>2040202</v>
      </c>
      <c r="B13" s="180" t="str">
        <f>'一般公共预算财政拨款基本及项目经济分类总表（八）'!B13</f>
        <v>一般行政管理事务</v>
      </c>
      <c r="C13" s="180" t="str">
        <f>'一般公共预算财政拨款基本及项目经济分类总表（八）'!C13</f>
        <v>看守所羁押人员给养费</v>
      </c>
      <c r="D13" s="175">
        <f t="shared" si="1"/>
        <v>700000</v>
      </c>
      <c r="E13" s="175">
        <f>SUM('一般公共预算财政拨款基本及项目经济分类总表（八）'!E13)</f>
        <v>0</v>
      </c>
      <c r="F13" s="168">
        <f>SUM('一般公共预算财政拨款基本及项目经济分类总表（八）'!F13)</f>
        <v>700000</v>
      </c>
    </row>
    <row r="14" ht="31.5" customHeight="true" spans="1:6">
      <c r="A14" s="180" t="str">
        <f>'一般公共预算财政拨款基本及项目经济分类总表（八）'!A14</f>
        <v>2040202</v>
      </c>
      <c r="B14" s="180" t="str">
        <f>'一般公共预算财政拨款基本及项目经济分类总表（八）'!B14</f>
        <v>一般行政管理事务</v>
      </c>
      <c r="C14" s="180" t="str">
        <f>'一般公共预算财政拨款基本及项目经济分类总表（八）'!C14</f>
        <v>民警执勤及加班津贴补贴</v>
      </c>
      <c r="D14" s="175">
        <f t="shared" si="1"/>
        <v>3000000</v>
      </c>
      <c r="E14" s="175">
        <f>SUM('一般公共预算财政拨款基本及项目经济分类总表（八）'!E14)</f>
        <v>0</v>
      </c>
      <c r="F14" s="168">
        <f>SUM('一般公共预算财政拨款基本及项目经济分类总表（八）'!F14)</f>
        <v>3000000</v>
      </c>
    </row>
    <row r="15" ht="31.5" customHeight="true" spans="1:6">
      <c r="A15" s="180" t="str">
        <f>'一般公共预算财政拨款基本及项目经济分类总表（八）'!A15</f>
        <v>2040202</v>
      </c>
      <c r="B15" s="180" t="str">
        <f>'一般公共预算财政拨款基本及项目经济分类总表（八）'!B15</f>
        <v>一般行政管理事务</v>
      </c>
      <c r="C15" s="180" t="str">
        <f>'一般公共预算财政拨款基本及项目经济分类总表（八）'!C15</f>
        <v>辅警人员经费</v>
      </c>
      <c r="D15" s="175">
        <f t="shared" si="1"/>
        <v>2000000</v>
      </c>
      <c r="E15" s="175"/>
      <c r="F15" s="168">
        <f>SUM('一般公共预算财政拨款基本及项目经济分类总表（八）'!F15)</f>
        <v>2000000</v>
      </c>
    </row>
    <row r="16" ht="31.5" customHeight="true" spans="1:6">
      <c r="A16" s="180" t="s">
        <v>82</v>
      </c>
      <c r="B16" s="180" t="s">
        <v>83</v>
      </c>
      <c r="C16" s="180" t="s">
        <v>84</v>
      </c>
      <c r="D16" s="175">
        <f t="shared" si="1"/>
        <v>0</v>
      </c>
      <c r="E16" s="175"/>
      <c r="F16" s="168">
        <f>SUM('一般公共预算财政拨款基本及项目经济分类总表（八）'!F16)</f>
        <v>0</v>
      </c>
    </row>
    <row r="17" ht="31.5" customHeight="true" spans="1:6">
      <c r="A17" s="180">
        <f>'一般公共预算财政拨款基本及项目经济分类总表（八）'!A17</f>
        <v>0</v>
      </c>
      <c r="B17" s="180">
        <f>'一般公共预算财政拨款基本及项目经济分类总表（八）'!B17</f>
        <v>0</v>
      </c>
      <c r="C17" s="180">
        <f>'一般公共预算财政拨款基本及项目经济分类总表（八）'!C17</f>
        <v>0</v>
      </c>
      <c r="D17" s="175">
        <f t="shared" si="1"/>
        <v>0</v>
      </c>
      <c r="E17" s="175"/>
      <c r="F17" s="168">
        <f>SUM('一般公共预算财政拨款基本及项目经济分类总表（八）'!F17)</f>
        <v>0</v>
      </c>
    </row>
    <row r="18" ht="31.5" customHeight="true" spans="1:6">
      <c r="A18" s="180">
        <f>'一般公共预算财政拨款基本及项目经济分类总表（八）'!A18</f>
        <v>0</v>
      </c>
      <c r="B18" s="180">
        <f>'一般公共预算财政拨款基本及项目经济分类总表（八）'!B18</f>
        <v>0</v>
      </c>
      <c r="C18" s="180">
        <f>'一般公共预算财政拨款基本及项目经济分类总表（八）'!C18</f>
        <v>0</v>
      </c>
      <c r="D18" s="175">
        <f t="shared" si="1"/>
        <v>0</v>
      </c>
      <c r="E18" s="175"/>
      <c r="F18" s="168">
        <f>SUM('一般公共预算财政拨款基本及项目经济分类总表（八）'!F18)</f>
        <v>0</v>
      </c>
    </row>
    <row r="19" ht="31.5" customHeight="true" spans="1:6">
      <c r="A19" s="180">
        <f>'一般公共预算财政拨款基本及项目经济分类总表（八）'!A19</f>
        <v>0</v>
      </c>
      <c r="B19" s="180">
        <f>'一般公共预算财政拨款基本及项目经济分类总表（八）'!B19</f>
        <v>0</v>
      </c>
      <c r="C19" s="180">
        <f>'一般公共预算财政拨款基本及项目经济分类总表（八）'!C19</f>
        <v>0</v>
      </c>
      <c r="D19" s="175">
        <f t="shared" si="1"/>
        <v>0</v>
      </c>
      <c r="E19" s="175"/>
      <c r="F19" s="168">
        <f>SUM('一般公共预算财政拨款基本及项目经济分类总表（八）'!F19)</f>
        <v>0</v>
      </c>
    </row>
    <row r="20" ht="31.5" customHeight="true" spans="1:6">
      <c r="A20" s="180">
        <f>'一般公共预算财政拨款基本及项目经济分类总表（八）'!A20</f>
        <v>0</v>
      </c>
      <c r="B20" s="180">
        <f>'一般公共预算财政拨款基本及项目经济分类总表（八）'!B20</f>
        <v>0</v>
      </c>
      <c r="C20" s="180">
        <f>'一般公共预算财政拨款基本及项目经济分类总表（八）'!C20</f>
        <v>0</v>
      </c>
      <c r="D20" s="175">
        <f t="shared" si="1"/>
        <v>0</v>
      </c>
      <c r="E20" s="175"/>
      <c r="F20" s="168">
        <f>SUM('一般公共预算财政拨款基本及项目经济分类总表（八）'!F20)</f>
        <v>0</v>
      </c>
    </row>
    <row r="21" ht="31.5" customHeight="true" spans="1:6">
      <c r="A21" s="180">
        <f>'一般公共预算财政拨款基本及项目经济分类总表（八）'!A21</f>
        <v>0</v>
      </c>
      <c r="B21" s="180">
        <f>'一般公共预算财政拨款基本及项目经济分类总表（八）'!B21</f>
        <v>0</v>
      </c>
      <c r="C21" s="180">
        <f>'一般公共预算财政拨款基本及项目经济分类总表（八）'!C21</f>
        <v>0</v>
      </c>
      <c r="D21" s="175">
        <f t="shared" si="1"/>
        <v>0</v>
      </c>
      <c r="E21" s="175"/>
      <c r="F21" s="168">
        <f>SUM('一般公共预算财政拨款基本及项目经济分类总表（八）'!F21)</f>
        <v>0</v>
      </c>
    </row>
    <row r="22" ht="31.5" customHeight="true" spans="1:6">
      <c r="A22" s="180">
        <f>'一般公共预算财政拨款基本及项目经济分类总表（八）'!A22</f>
        <v>0</v>
      </c>
      <c r="B22" s="180">
        <f>'一般公共预算财政拨款基本及项目经济分类总表（八）'!B22</f>
        <v>0</v>
      </c>
      <c r="C22" s="180">
        <f>'一般公共预算财政拨款基本及项目经济分类总表（八）'!C22</f>
        <v>0</v>
      </c>
      <c r="D22" s="175">
        <f t="shared" si="1"/>
        <v>0</v>
      </c>
      <c r="E22" s="175"/>
      <c r="F22" s="168">
        <f>SUM('一般公共预算财政拨款基本及项目经济分类总表（八）'!F22)</f>
        <v>0</v>
      </c>
    </row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866141732283464" right="0.866141732283464" top="1.06299212598425" bottom="0.78740157480315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7" workbookViewId="0">
      <selection activeCell="M17" sqref="M17"/>
    </sheetView>
  </sheetViews>
  <sheetFormatPr defaultColWidth="9.12222222222222" defaultRowHeight="12.75" customHeight="true"/>
  <cols>
    <col min="1" max="1" width="17.3777777777778" customWidth="true"/>
    <col min="2" max="2" width="14.1222222222222" customWidth="true"/>
    <col min="3" max="3" width="30.8777777777778" customWidth="true"/>
    <col min="4" max="4" width="13" customWidth="true"/>
    <col min="5" max="5" width="13.6222222222222" customWidth="true"/>
    <col min="6" max="6" width="12.1222222222222" customWidth="true"/>
  </cols>
  <sheetData>
    <row r="1" ht="22.5" customHeight="true" spans="1:6">
      <c r="A1" s="57" t="s">
        <v>85</v>
      </c>
      <c r="B1" s="57"/>
      <c r="C1" s="57"/>
      <c r="D1" s="57"/>
      <c r="E1" s="57"/>
      <c r="F1" s="57"/>
    </row>
    <row r="2" ht="24" customHeight="true" spans="1:6">
      <c r="A2" s="77" t="str">
        <f>(部门基本情况表!A2)</f>
        <v>编报单位：万荣县公安局</v>
      </c>
      <c r="B2" s="77"/>
      <c r="C2" s="77"/>
      <c r="F2" s="46" t="s">
        <v>24</v>
      </c>
    </row>
    <row r="3" ht="20.25" customHeight="true" spans="1:6">
      <c r="A3" s="161" t="s">
        <v>86</v>
      </c>
      <c r="B3" s="162"/>
      <c r="C3" s="163" t="s">
        <v>87</v>
      </c>
      <c r="D3" s="156"/>
      <c r="E3" s="156"/>
      <c r="F3" s="78"/>
    </row>
    <row r="4" ht="18.75" customHeight="true" spans="1:6">
      <c r="A4" s="79" t="s">
        <v>88</v>
      </c>
      <c r="B4" s="84" t="s">
        <v>89</v>
      </c>
      <c r="C4" s="79" t="s">
        <v>90</v>
      </c>
      <c r="D4" s="163" t="s">
        <v>91</v>
      </c>
      <c r="E4" s="156"/>
      <c r="F4" s="78"/>
    </row>
    <row r="5" ht="24" customHeight="true" spans="1:6">
      <c r="A5" s="79"/>
      <c r="B5" s="164"/>
      <c r="C5" s="79"/>
      <c r="D5" s="21" t="s">
        <v>92</v>
      </c>
      <c r="E5" s="21" t="s">
        <v>68</v>
      </c>
      <c r="F5" s="15" t="s">
        <v>93</v>
      </c>
    </row>
    <row r="6" ht="20.25" customHeight="true" spans="1:6">
      <c r="A6" s="165" t="s">
        <v>29</v>
      </c>
      <c r="B6" s="166">
        <f>SUM(B7:B8)</f>
        <v>40814000</v>
      </c>
      <c r="C6" s="167" t="s">
        <v>30</v>
      </c>
      <c r="D6" s="168">
        <f>SUM(E6:F6)</f>
        <v>0</v>
      </c>
      <c r="E6" s="168"/>
      <c r="F6" s="166">
        <v>0</v>
      </c>
    </row>
    <row r="7" ht="22.5" customHeight="true" spans="1:7">
      <c r="A7" s="169" t="s">
        <v>31</v>
      </c>
      <c r="B7" s="168">
        <f>SUM('一般公共预算财政拨款支出表（六）'!D5)</f>
        <v>40814000</v>
      </c>
      <c r="C7" s="167" t="s">
        <v>32</v>
      </c>
      <c r="D7" s="168">
        <f t="shared" ref="D7:D33" si="0">SUM(E7:F7)</f>
        <v>0</v>
      </c>
      <c r="E7" s="175"/>
      <c r="F7" s="168">
        <v>0</v>
      </c>
      <c r="G7" s="56"/>
    </row>
    <row r="8" ht="23.25" customHeight="true" spans="1:7">
      <c r="A8" s="169" t="s">
        <v>94</v>
      </c>
      <c r="B8" s="170">
        <f>SUM('纳入财政专户管理的事业收入支出表（五）'!D5)</f>
        <v>0</v>
      </c>
      <c r="C8" s="167" t="s">
        <v>34</v>
      </c>
      <c r="D8" s="168">
        <f t="shared" si="0"/>
        <v>0</v>
      </c>
      <c r="E8" s="176"/>
      <c r="F8" s="177">
        <v>0</v>
      </c>
      <c r="G8" s="56"/>
    </row>
    <row r="9" ht="20.25" customHeight="true" spans="1:8">
      <c r="A9" s="165" t="s">
        <v>35</v>
      </c>
      <c r="B9" s="171"/>
      <c r="C9" s="167" t="s">
        <v>36</v>
      </c>
      <c r="D9" s="168">
        <f t="shared" si="0"/>
        <v>34524100</v>
      </c>
      <c r="E9" s="168">
        <v>34524100</v>
      </c>
      <c r="F9" s="168"/>
      <c r="G9" s="56"/>
      <c r="H9" s="56"/>
    </row>
    <row r="10" ht="20.25" customHeight="true" spans="1:8">
      <c r="A10" s="88"/>
      <c r="B10" s="171"/>
      <c r="C10" s="167" t="s">
        <v>38</v>
      </c>
      <c r="D10" s="168">
        <f t="shared" si="0"/>
        <v>0</v>
      </c>
      <c r="E10" s="168"/>
      <c r="F10" s="168">
        <v>0</v>
      </c>
      <c r="G10" s="56"/>
      <c r="H10" s="56"/>
    </row>
    <row r="11" ht="20.25" customHeight="true" spans="1:9">
      <c r="A11" s="88"/>
      <c r="B11" s="171"/>
      <c r="C11" s="167" t="s">
        <v>40</v>
      </c>
      <c r="D11" s="168">
        <f t="shared" si="0"/>
        <v>0</v>
      </c>
      <c r="E11" s="168"/>
      <c r="F11" s="168">
        <v>0</v>
      </c>
      <c r="G11" s="56"/>
      <c r="H11" s="56"/>
      <c r="I11" s="56"/>
    </row>
    <row r="12" ht="20.25" customHeight="true" spans="1:10">
      <c r="A12" s="88"/>
      <c r="B12" s="172"/>
      <c r="C12" s="53" t="s">
        <v>41</v>
      </c>
      <c r="D12" s="168">
        <f t="shared" si="0"/>
        <v>0</v>
      </c>
      <c r="E12" s="168"/>
      <c r="F12" s="168">
        <v>0</v>
      </c>
      <c r="G12" s="56"/>
      <c r="H12" s="56"/>
      <c r="I12" s="56"/>
      <c r="J12" s="56"/>
    </row>
    <row r="13" ht="20.25" customHeight="true" spans="1:10">
      <c r="A13" s="88"/>
      <c r="B13" s="172"/>
      <c r="C13" s="167" t="s">
        <v>42</v>
      </c>
      <c r="D13" s="168">
        <f t="shared" si="0"/>
        <v>3166600</v>
      </c>
      <c r="E13" s="176">
        <v>3166600</v>
      </c>
      <c r="F13" s="168">
        <v>0</v>
      </c>
      <c r="G13" s="56"/>
      <c r="H13" s="56"/>
      <c r="I13" s="56"/>
      <c r="J13" s="56"/>
    </row>
    <row r="14" ht="20.25" customHeight="true" spans="1:9">
      <c r="A14" s="88"/>
      <c r="B14" s="172"/>
      <c r="C14" s="167" t="s">
        <v>43</v>
      </c>
      <c r="D14" s="168">
        <f t="shared" si="0"/>
        <v>0</v>
      </c>
      <c r="E14" s="168">
        <v>0</v>
      </c>
      <c r="F14" s="168">
        <v>0</v>
      </c>
      <c r="G14" s="56"/>
      <c r="H14" s="56"/>
      <c r="I14" s="56"/>
    </row>
    <row r="15" ht="20.25" customHeight="true" spans="1:10">
      <c r="A15" s="88"/>
      <c r="B15" s="172"/>
      <c r="C15" s="53" t="s">
        <v>44</v>
      </c>
      <c r="D15" s="168">
        <f t="shared" si="0"/>
        <v>1223300</v>
      </c>
      <c r="E15" s="168">
        <v>1223300</v>
      </c>
      <c r="F15" s="168">
        <v>0</v>
      </c>
      <c r="G15" s="56"/>
      <c r="H15" s="56"/>
      <c r="I15" s="56"/>
      <c r="J15" s="56"/>
    </row>
    <row r="16" ht="20.25" customHeight="true" spans="1:8">
      <c r="A16" s="88"/>
      <c r="B16" s="172"/>
      <c r="C16" s="167" t="s">
        <v>45</v>
      </c>
      <c r="D16" s="168">
        <f t="shared" si="0"/>
        <v>0</v>
      </c>
      <c r="E16" s="168">
        <v>0</v>
      </c>
      <c r="F16" s="168">
        <v>0</v>
      </c>
      <c r="G16" s="56"/>
      <c r="H16" s="56"/>
    </row>
    <row r="17" ht="20.25" customHeight="true" spans="1:10">
      <c r="A17" s="88"/>
      <c r="B17" s="172"/>
      <c r="C17" s="167" t="s">
        <v>46</v>
      </c>
      <c r="D17" s="168">
        <f t="shared" si="0"/>
        <v>0</v>
      </c>
      <c r="E17" s="168">
        <v>0</v>
      </c>
      <c r="F17" s="168">
        <v>0</v>
      </c>
      <c r="G17" s="56"/>
      <c r="H17" s="56"/>
      <c r="I17" s="56"/>
      <c r="J17" s="56"/>
    </row>
    <row r="18" ht="20.25" customHeight="true" spans="1:10">
      <c r="A18" s="88"/>
      <c r="B18" s="172"/>
      <c r="C18" s="167" t="s">
        <v>47</v>
      </c>
      <c r="D18" s="168">
        <f t="shared" si="0"/>
        <v>0</v>
      </c>
      <c r="E18" s="168">
        <v>0</v>
      </c>
      <c r="F18" s="168">
        <v>0</v>
      </c>
      <c r="G18" s="56"/>
      <c r="H18" s="56"/>
      <c r="I18" s="56"/>
      <c r="J18" s="56"/>
    </row>
    <row r="19" ht="20.25" customHeight="true" spans="1:14">
      <c r="A19" s="88"/>
      <c r="B19" s="172"/>
      <c r="C19" s="167" t="s">
        <v>48</v>
      </c>
      <c r="D19" s="168">
        <f t="shared" si="0"/>
        <v>0</v>
      </c>
      <c r="E19" s="168">
        <v>0</v>
      </c>
      <c r="F19" s="168">
        <v>0</v>
      </c>
      <c r="G19" s="56"/>
      <c r="H19" s="56"/>
      <c r="I19" s="56"/>
      <c r="J19" s="56"/>
      <c r="K19" s="56"/>
      <c r="L19" s="56"/>
      <c r="N19" s="56"/>
    </row>
    <row r="20" ht="20.25" customHeight="true" spans="1:14">
      <c r="A20" s="88"/>
      <c r="B20" s="172"/>
      <c r="C20" s="167" t="s">
        <v>49</v>
      </c>
      <c r="D20" s="168">
        <f t="shared" si="0"/>
        <v>0</v>
      </c>
      <c r="E20" s="168">
        <v>0</v>
      </c>
      <c r="F20" s="168">
        <v>0</v>
      </c>
      <c r="G20" s="56"/>
      <c r="H20" s="56"/>
      <c r="I20" s="56"/>
      <c r="J20" s="56"/>
      <c r="K20" s="56"/>
      <c r="L20" s="56"/>
      <c r="M20" s="56"/>
      <c r="N20" s="56"/>
    </row>
    <row r="21" ht="20.25" customHeight="true" spans="1:13">
      <c r="A21" s="88"/>
      <c r="B21" s="172"/>
      <c r="C21" s="167" t="s">
        <v>50</v>
      </c>
      <c r="D21" s="168">
        <f t="shared" si="0"/>
        <v>0</v>
      </c>
      <c r="E21" s="168">
        <v>0</v>
      </c>
      <c r="F21" s="168">
        <v>0</v>
      </c>
      <c r="G21" s="56"/>
      <c r="H21" s="56"/>
      <c r="I21" s="56"/>
      <c r="J21" s="56"/>
      <c r="K21" s="56"/>
      <c r="L21" s="56"/>
      <c r="M21" s="56"/>
    </row>
    <row r="22" ht="20.25" customHeight="true" spans="1:11">
      <c r="A22" s="88"/>
      <c r="B22" s="172"/>
      <c r="C22" s="167" t="s">
        <v>51</v>
      </c>
      <c r="D22" s="168">
        <f t="shared" si="0"/>
        <v>0</v>
      </c>
      <c r="E22" s="168">
        <v>0</v>
      </c>
      <c r="F22" s="168">
        <v>0</v>
      </c>
      <c r="G22" s="56"/>
      <c r="H22" s="56"/>
      <c r="I22" s="56"/>
      <c r="J22" s="56"/>
      <c r="K22" s="56"/>
    </row>
    <row r="23" ht="20.25" customHeight="true" spans="1:8">
      <c r="A23" s="88"/>
      <c r="B23" s="172"/>
      <c r="C23" s="167" t="s">
        <v>52</v>
      </c>
      <c r="D23" s="168">
        <f t="shared" si="0"/>
        <v>0</v>
      </c>
      <c r="E23" s="168">
        <v>0</v>
      </c>
      <c r="F23" s="168">
        <v>0</v>
      </c>
      <c r="G23" s="56"/>
      <c r="H23" s="56"/>
    </row>
    <row r="24" ht="20.25" customHeight="true" spans="1:8">
      <c r="A24" s="88"/>
      <c r="B24" s="172"/>
      <c r="C24" s="53" t="s">
        <v>53</v>
      </c>
      <c r="D24" s="168">
        <f t="shared" si="0"/>
        <v>0</v>
      </c>
      <c r="E24" s="168">
        <v>0</v>
      </c>
      <c r="F24" s="168">
        <v>0</v>
      </c>
      <c r="G24" s="56"/>
      <c r="H24" s="56"/>
    </row>
    <row r="25" ht="20.25" customHeight="true" spans="1:11">
      <c r="A25" s="88"/>
      <c r="B25" s="172"/>
      <c r="C25" s="167" t="s">
        <v>54</v>
      </c>
      <c r="D25" s="168">
        <f t="shared" si="0"/>
        <v>1900000</v>
      </c>
      <c r="E25" s="54">
        <v>1900000</v>
      </c>
      <c r="F25" s="168">
        <v>0</v>
      </c>
      <c r="G25" s="56"/>
      <c r="H25" s="56"/>
      <c r="I25" s="56"/>
      <c r="J25" s="56"/>
      <c r="K25" s="56"/>
    </row>
    <row r="26" ht="20.25" customHeight="true" spans="1:10">
      <c r="A26" s="88"/>
      <c r="B26" s="172"/>
      <c r="C26" s="167" t="s">
        <v>55</v>
      </c>
      <c r="D26" s="168">
        <f t="shared" si="0"/>
        <v>0</v>
      </c>
      <c r="E26" s="168">
        <v>0</v>
      </c>
      <c r="F26" s="168">
        <v>0</v>
      </c>
      <c r="G26" s="56"/>
      <c r="H26" s="56"/>
      <c r="I26" s="56"/>
      <c r="J26" s="56"/>
    </row>
    <row r="27" ht="20.25" customHeight="true" spans="1:10">
      <c r="A27" s="88"/>
      <c r="B27" s="172"/>
      <c r="C27" s="173" t="s">
        <v>56</v>
      </c>
      <c r="D27" s="168">
        <f t="shared" si="0"/>
        <v>0</v>
      </c>
      <c r="E27" s="168"/>
      <c r="F27" s="168">
        <v>0</v>
      </c>
      <c r="G27" s="56"/>
      <c r="H27" s="56"/>
      <c r="I27" s="56"/>
      <c r="J27" s="56"/>
    </row>
    <row r="28" ht="20.25" customHeight="true" spans="1:10">
      <c r="A28" s="88"/>
      <c r="B28" s="172"/>
      <c r="C28" s="167" t="s">
        <v>57</v>
      </c>
      <c r="D28" s="168">
        <f t="shared" si="0"/>
        <v>0</v>
      </c>
      <c r="E28" s="168">
        <v>0</v>
      </c>
      <c r="F28" s="168">
        <v>0</v>
      </c>
      <c r="G28" s="56"/>
      <c r="J28" s="56"/>
    </row>
    <row r="29" ht="20.25" customHeight="true" spans="1:9">
      <c r="A29" s="88"/>
      <c r="B29" s="172"/>
      <c r="C29" s="167" t="s">
        <v>58</v>
      </c>
      <c r="D29" s="168">
        <f t="shared" si="0"/>
        <v>0</v>
      </c>
      <c r="E29" s="168">
        <v>0</v>
      </c>
      <c r="F29" s="168">
        <v>0</v>
      </c>
      <c r="G29" s="56"/>
      <c r="H29" s="56"/>
      <c r="I29" s="56"/>
    </row>
    <row r="30" ht="20.25" customHeight="true" spans="1:12">
      <c r="A30" s="88"/>
      <c r="B30" s="172"/>
      <c r="C30" s="167" t="s">
        <v>59</v>
      </c>
      <c r="D30" s="168">
        <f t="shared" si="0"/>
        <v>0</v>
      </c>
      <c r="E30" s="168">
        <v>0</v>
      </c>
      <c r="F30" s="168">
        <v>0</v>
      </c>
      <c r="G30" s="56"/>
      <c r="H30" s="56"/>
      <c r="I30" s="56"/>
      <c r="J30" s="56"/>
      <c r="K30" s="56"/>
      <c r="L30" s="56"/>
    </row>
    <row r="31" ht="20.25" customHeight="true" spans="1:11">
      <c r="A31" s="88"/>
      <c r="B31" s="172"/>
      <c r="C31" s="167" t="s">
        <v>60</v>
      </c>
      <c r="D31" s="168">
        <f t="shared" si="0"/>
        <v>0</v>
      </c>
      <c r="E31" s="168">
        <v>0</v>
      </c>
      <c r="F31" s="168">
        <v>0</v>
      </c>
      <c r="G31" s="56"/>
      <c r="H31" s="56"/>
      <c r="I31" s="56"/>
      <c r="J31" s="56"/>
      <c r="K31" s="56"/>
    </row>
    <row r="32" ht="20.25" customHeight="true" spans="1:9">
      <c r="A32" s="88"/>
      <c r="B32" s="172"/>
      <c r="C32" s="173" t="s">
        <v>61</v>
      </c>
      <c r="D32" s="168">
        <f t="shared" si="0"/>
        <v>0</v>
      </c>
      <c r="E32" s="168">
        <v>0</v>
      </c>
      <c r="F32" s="168">
        <v>0</v>
      </c>
      <c r="G32" s="56"/>
      <c r="H32" s="56"/>
      <c r="I32" s="56"/>
    </row>
    <row r="33" ht="20.25" customHeight="true" spans="1:7">
      <c r="A33" s="88"/>
      <c r="B33" s="172"/>
      <c r="C33" s="173" t="s">
        <v>62</v>
      </c>
      <c r="D33" s="168">
        <f t="shared" si="0"/>
        <v>0</v>
      </c>
      <c r="E33" s="168">
        <v>0</v>
      </c>
      <c r="F33" s="168">
        <v>0</v>
      </c>
      <c r="G33" s="56"/>
    </row>
    <row r="34" ht="20.25" customHeight="true" spans="1:6">
      <c r="A34" s="21" t="s">
        <v>63</v>
      </c>
      <c r="B34" s="174">
        <f>SUM(B6,B9)</f>
        <v>40814000</v>
      </c>
      <c r="C34" s="48" t="s">
        <v>64</v>
      </c>
      <c r="D34" s="168">
        <f>SUM(D6:D33)</f>
        <v>40814000</v>
      </c>
      <c r="E34" s="168">
        <f>SUM(E6:E33)</f>
        <v>40814000</v>
      </c>
      <c r="F34" s="168">
        <f>SUM(F6:F33)</f>
        <v>0</v>
      </c>
    </row>
    <row r="35" customHeight="true" spans="2:3">
      <c r="B35" s="56"/>
      <c r="C35" s="56"/>
    </row>
    <row r="36" customHeight="true" spans="2:2">
      <c r="B36" s="56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true" verticalCentered="true"/>
  <pageMargins left="0.865972222222222" right="0.865972222222222" top="1.0625" bottom="0.786805555555556" header="0.511805555555556" footer="0.51180555555555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4"/>
  <sheetViews>
    <sheetView showZeros="0" workbookViewId="0">
      <selection activeCell="A2" sqref="A2:C2"/>
    </sheetView>
  </sheetViews>
  <sheetFormatPr defaultColWidth="9.12222222222222" defaultRowHeight="12.75" customHeight="true" outlineLevelCol="5"/>
  <cols>
    <col min="1" max="1" width="12" customWidth="true"/>
    <col min="2" max="2" width="17" customWidth="true"/>
    <col min="3" max="3" width="24.5" customWidth="true"/>
    <col min="4" max="4" width="16.3777777777778" customWidth="true"/>
    <col min="5" max="5" width="15.6222222222222" customWidth="true"/>
    <col min="6" max="6" width="14.8777777777778" customWidth="true"/>
  </cols>
  <sheetData>
    <row r="1" ht="37.5" customHeight="true" spans="1:6">
      <c r="A1" s="57" t="s">
        <v>95</v>
      </c>
      <c r="B1" s="57"/>
      <c r="C1" s="57"/>
      <c r="D1" s="57"/>
      <c r="E1" s="57"/>
      <c r="F1" s="57"/>
    </row>
    <row r="2" ht="25.5" customHeight="true" spans="1:6">
      <c r="A2" s="77" t="str">
        <f>(部门基本情况表!A2)</f>
        <v>编报单位：万荣县公安局</v>
      </c>
      <c r="B2" s="77"/>
      <c r="C2" s="77"/>
      <c r="F2" s="46" t="s">
        <v>24</v>
      </c>
    </row>
    <row r="3" ht="31.5" customHeight="true" spans="1:6">
      <c r="A3" s="19" t="s">
        <v>96</v>
      </c>
      <c r="B3" s="156"/>
      <c r="C3" s="78"/>
      <c r="D3" s="79" t="s">
        <v>78</v>
      </c>
      <c r="E3" s="79" t="s">
        <v>79</v>
      </c>
      <c r="F3" s="79" t="s">
        <v>80</v>
      </c>
    </row>
    <row r="4" ht="34.5" customHeight="true" spans="1:6">
      <c r="A4" s="21" t="s">
        <v>71</v>
      </c>
      <c r="B4" s="48" t="s">
        <v>72</v>
      </c>
      <c r="C4" s="66" t="s">
        <v>97</v>
      </c>
      <c r="D4" s="79"/>
      <c r="E4" s="79"/>
      <c r="F4" s="79"/>
    </row>
    <row r="5" ht="31.5" customHeight="true" spans="1:6">
      <c r="A5" s="159"/>
      <c r="B5" s="157"/>
      <c r="C5" s="158" t="s">
        <v>22</v>
      </c>
      <c r="D5" s="160">
        <f>SUM(E5:F5)</f>
        <v>0</v>
      </c>
      <c r="E5" s="160">
        <f>SUM(E6:E22)</f>
        <v>0</v>
      </c>
      <c r="F5" s="160">
        <f>SUM(F6:F22)</f>
        <v>0</v>
      </c>
    </row>
    <row r="6" ht="31.5" customHeight="true" spans="1:6">
      <c r="A6" s="108"/>
      <c r="B6" s="108"/>
      <c r="C6" s="108"/>
      <c r="D6" s="160">
        <f t="shared" ref="D6:D22" si="0">SUM(E6:F6)</f>
        <v>0</v>
      </c>
      <c r="E6" s="160"/>
      <c r="F6" s="160"/>
    </row>
    <row r="7" ht="31.5" customHeight="true" spans="1:6">
      <c r="A7" s="108"/>
      <c r="B7" s="108"/>
      <c r="C7" s="108"/>
      <c r="D7" s="160">
        <f t="shared" si="0"/>
        <v>0</v>
      </c>
      <c r="E7" s="160"/>
      <c r="F7" s="160"/>
    </row>
    <row r="8" ht="31.5" customHeight="true" spans="1:6">
      <c r="A8" s="108"/>
      <c r="B8" s="108"/>
      <c r="C8" s="108"/>
      <c r="D8" s="160">
        <f t="shared" si="0"/>
        <v>0</v>
      </c>
      <c r="E8" s="160"/>
      <c r="F8" s="160"/>
    </row>
    <row r="9" ht="31.5" customHeight="true" spans="1:6">
      <c r="A9" s="108"/>
      <c r="B9" s="108"/>
      <c r="C9" s="108"/>
      <c r="D9" s="160">
        <f t="shared" si="0"/>
        <v>0</v>
      </c>
      <c r="E9" s="160"/>
      <c r="F9" s="160"/>
    </row>
    <row r="10" ht="31.5" customHeight="true" spans="1:6">
      <c r="A10" s="159"/>
      <c r="B10" s="157"/>
      <c r="C10" s="158"/>
      <c r="D10" s="160">
        <f t="shared" si="0"/>
        <v>0</v>
      </c>
      <c r="E10" s="160"/>
      <c r="F10" s="160"/>
    </row>
    <row r="11" ht="31.5" customHeight="true" spans="1:6">
      <c r="A11" s="159"/>
      <c r="B11" s="157"/>
      <c r="C11" s="158"/>
      <c r="D11" s="160">
        <f t="shared" si="0"/>
        <v>0</v>
      </c>
      <c r="E11" s="160"/>
      <c r="F11" s="160"/>
    </row>
    <row r="12" ht="31.5" customHeight="true" spans="1:6">
      <c r="A12" s="159"/>
      <c r="B12" s="157"/>
      <c r="C12" s="158"/>
      <c r="D12" s="160">
        <f t="shared" si="0"/>
        <v>0</v>
      </c>
      <c r="E12" s="160"/>
      <c r="F12" s="160"/>
    </row>
    <row r="13" ht="31.5" customHeight="true" spans="1:6">
      <c r="A13" s="159"/>
      <c r="B13" s="159"/>
      <c r="C13" s="159"/>
      <c r="D13" s="160">
        <f t="shared" si="0"/>
        <v>0</v>
      </c>
      <c r="E13" s="160"/>
      <c r="F13" s="160"/>
    </row>
    <row r="14" ht="31.5" customHeight="true" spans="1:6">
      <c r="A14" s="159"/>
      <c r="B14" s="159"/>
      <c r="C14" s="159"/>
      <c r="D14" s="160">
        <f t="shared" si="0"/>
        <v>0</v>
      </c>
      <c r="E14" s="160"/>
      <c r="F14" s="160"/>
    </row>
    <row r="15" ht="31.5" customHeight="true" spans="1:6">
      <c r="A15" s="159"/>
      <c r="B15" s="159"/>
      <c r="C15" s="159"/>
      <c r="D15" s="160">
        <f t="shared" si="0"/>
        <v>0</v>
      </c>
      <c r="E15" s="160"/>
      <c r="F15" s="160"/>
    </row>
    <row r="16" ht="31.5" customHeight="true" spans="1:6">
      <c r="A16" s="159"/>
      <c r="B16" s="159"/>
      <c r="C16" s="159"/>
      <c r="D16" s="160">
        <f t="shared" si="0"/>
        <v>0</v>
      </c>
      <c r="E16" s="160"/>
      <c r="F16" s="160"/>
    </row>
    <row r="17" ht="31.5" customHeight="true" spans="1:6">
      <c r="A17" s="159"/>
      <c r="B17" s="159"/>
      <c r="C17" s="159"/>
      <c r="D17" s="160">
        <f t="shared" si="0"/>
        <v>0</v>
      </c>
      <c r="E17" s="160"/>
      <c r="F17" s="160"/>
    </row>
    <row r="18" ht="31.5" customHeight="true" spans="1:6">
      <c r="A18" s="159"/>
      <c r="B18" s="159"/>
      <c r="C18" s="159"/>
      <c r="D18" s="160">
        <f t="shared" si="0"/>
        <v>0</v>
      </c>
      <c r="E18" s="160"/>
      <c r="F18" s="160"/>
    </row>
    <row r="19" ht="31.5" customHeight="true" spans="1:6">
      <c r="A19" s="159"/>
      <c r="B19" s="159"/>
      <c r="C19" s="159"/>
      <c r="D19" s="160">
        <f t="shared" si="0"/>
        <v>0</v>
      </c>
      <c r="E19" s="160"/>
      <c r="F19" s="160"/>
    </row>
    <row r="20" ht="31.5" customHeight="true" spans="1:6">
      <c r="A20" s="159"/>
      <c r="B20" s="159"/>
      <c r="C20" s="159"/>
      <c r="D20" s="160">
        <f t="shared" si="0"/>
        <v>0</v>
      </c>
      <c r="E20" s="160"/>
      <c r="F20" s="160"/>
    </row>
    <row r="21" ht="31.5" customHeight="true" spans="1:6">
      <c r="A21" s="159"/>
      <c r="B21" s="159"/>
      <c r="C21" s="159"/>
      <c r="D21" s="160">
        <f t="shared" si="0"/>
        <v>0</v>
      </c>
      <c r="E21" s="160"/>
      <c r="F21" s="160"/>
    </row>
    <row r="22" ht="31.5" customHeight="true" spans="1:6">
      <c r="A22" s="159"/>
      <c r="B22" s="159"/>
      <c r="C22" s="159"/>
      <c r="D22" s="160">
        <f t="shared" si="0"/>
        <v>0</v>
      </c>
      <c r="E22" s="160"/>
      <c r="F22" s="160"/>
    </row>
    <row r="23" customHeight="true" spans="2:4">
      <c r="B23" s="56"/>
      <c r="C23" s="56"/>
      <c r="D23" s="56"/>
    </row>
    <row r="24" customHeight="true" spans="2:3">
      <c r="B24" s="56"/>
      <c r="C24" s="56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true" verticalCentered="true"/>
  <pageMargins left="0.865972222222222" right="0.865972222222222" top="1.0625" bottom="0.786805555555556" header="0.314583333333333" footer="0.31458333333333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2"/>
  <sheetViews>
    <sheetView showGridLines="0" showZeros="0" topLeftCell="A4" workbookViewId="0">
      <selection activeCell="A23" sqref="$A23:$XFD32"/>
    </sheetView>
  </sheetViews>
  <sheetFormatPr defaultColWidth="9.12222222222222" defaultRowHeight="12.75" customHeight="true" outlineLevelCol="5"/>
  <cols>
    <col min="1" max="1" width="11.3777777777778" customWidth="true"/>
    <col min="2" max="2" width="17.1222222222222" customWidth="true"/>
    <col min="3" max="3" width="27.6222222222222" customWidth="true"/>
    <col min="4" max="4" width="15.6222222222222" customWidth="true"/>
    <col min="5" max="5" width="14" customWidth="true"/>
    <col min="6" max="6" width="13.8777777777778" customWidth="true"/>
  </cols>
  <sheetData>
    <row r="1" ht="36" customHeight="true" spans="1:6">
      <c r="A1" s="57" t="s">
        <v>98</v>
      </c>
      <c r="B1" s="57"/>
      <c r="C1" s="57"/>
      <c r="D1" s="57"/>
      <c r="E1" s="57"/>
      <c r="F1" s="57"/>
    </row>
    <row r="2" ht="28.5" customHeight="true" spans="1:6">
      <c r="A2" s="77" t="str">
        <f>(部门基本情况表!A2)</f>
        <v>编报单位：万荣县公安局</v>
      </c>
      <c r="B2" s="77"/>
      <c r="C2" s="77"/>
      <c r="D2" s="77"/>
      <c r="F2" s="46" t="s">
        <v>24</v>
      </c>
    </row>
    <row r="3" ht="33.75" customHeight="true" spans="1:6">
      <c r="A3" s="19" t="s">
        <v>99</v>
      </c>
      <c r="B3" s="156"/>
      <c r="C3" s="78"/>
      <c r="D3" s="79" t="s">
        <v>78</v>
      </c>
      <c r="E3" s="79" t="s">
        <v>79</v>
      </c>
      <c r="F3" s="79" t="s">
        <v>80</v>
      </c>
    </row>
    <row r="4" ht="33" customHeight="true" spans="1:6">
      <c r="A4" s="21" t="s">
        <v>71</v>
      </c>
      <c r="B4" s="48" t="s">
        <v>72</v>
      </c>
      <c r="C4" s="66" t="s">
        <v>97</v>
      </c>
      <c r="D4" s="79"/>
      <c r="E4" s="79"/>
      <c r="F4" s="79"/>
    </row>
    <row r="5" ht="31.5" customHeight="true" spans="1:6">
      <c r="A5" s="157"/>
      <c r="B5" s="157"/>
      <c r="C5" s="158" t="s">
        <v>100</v>
      </c>
      <c r="D5" s="54">
        <f t="shared" ref="D5:D10" si="0">SUM(E5:F5)</f>
        <v>40814000</v>
      </c>
      <c r="E5" s="54">
        <f>SUM(E6:E22)</f>
        <v>35114000</v>
      </c>
      <c r="F5" s="54">
        <f>SUM(F6:F22)</f>
        <v>5700000</v>
      </c>
    </row>
    <row r="6" ht="31.5" customHeight="true" spans="1:6">
      <c r="A6" s="108" t="str">
        <f>'一般公共预算财政拨款基本及项目经济分类总表（八）'!A6</f>
        <v>2040201</v>
      </c>
      <c r="B6" s="108" t="str">
        <f>'一般公共预算财政拨款基本及项目经济分类总表（八）'!B6</f>
        <v>行政运行</v>
      </c>
      <c r="C6" s="108" t="str">
        <f>'一般公共预算财政拨款基本及项目经济分类总表（八）'!C6</f>
        <v>基本支出</v>
      </c>
      <c r="D6" s="54">
        <f t="shared" si="0"/>
        <v>28824100</v>
      </c>
      <c r="E6" s="54">
        <f>SUM('一般公共预算财政拨款基本及项目经济分类总表（八）'!E6)</f>
        <v>28824100</v>
      </c>
      <c r="F6" s="54"/>
    </row>
    <row r="7" ht="31.5" customHeight="true" spans="1:6">
      <c r="A7" s="108" t="str">
        <f>'一般公共预算财政拨款基本及项目经济分类总表（八）'!A7</f>
        <v>2080505</v>
      </c>
      <c r="B7" s="108" t="str">
        <f>'一般公共预算财政拨款基本及项目经济分类总表（八）'!B7</f>
        <v>机关事业单位基本养老保险缴费支出</v>
      </c>
      <c r="C7" s="108" t="str">
        <f>'一般公共预算财政拨款基本及项目经济分类总表（八）'!C7</f>
        <v>机关事业单位基本养老          保险缴费</v>
      </c>
      <c r="D7" s="54">
        <f t="shared" si="0"/>
        <v>3011300</v>
      </c>
      <c r="E7" s="54">
        <f>SUM('一般公共预算财政拨款基本及项目经济分类总表（八）'!E7)</f>
        <v>3011300</v>
      </c>
      <c r="F7" s="54"/>
    </row>
    <row r="8" ht="31.5" customHeight="true" spans="1:6">
      <c r="A8" s="108" t="str">
        <f>'一般公共预算财政拨款基本及项目经济分类总表（八）'!A8</f>
        <v>2089999</v>
      </c>
      <c r="B8" s="108" t="str">
        <f>'一般公共预算财政拨款基本及项目经济分类总表（八）'!B8</f>
        <v>其他社会保障和就业支出</v>
      </c>
      <c r="C8" s="108" t="str">
        <f>'一般公共预算财政拨款基本及项目经济分类总表（八）'!C8</f>
        <v>失业、工伤保险缴费</v>
      </c>
      <c r="D8" s="54">
        <f t="shared" si="0"/>
        <v>47900</v>
      </c>
      <c r="E8" s="54">
        <f>SUM('一般公共预算财政拨款基本及项目经济分类总表（八）'!E8)</f>
        <v>47900</v>
      </c>
      <c r="F8" s="54"/>
    </row>
    <row r="9" ht="31.5" customHeight="true" spans="1:6">
      <c r="A9" s="108" t="str">
        <f>'一般公共预算财政拨款基本及项目经济分类总表（八）'!A9</f>
        <v>2101101</v>
      </c>
      <c r="B9" s="108" t="str">
        <f>'一般公共预算财政拨款基本及项目经济分类总表（八）'!B9</f>
        <v>行政单位医疗</v>
      </c>
      <c r="C9" s="108" t="str">
        <f>'一般公共预算财政拨款基本及项目经济分类总表（八）'!C9</f>
        <v>职工基本医疗保险缴费</v>
      </c>
      <c r="D9" s="54">
        <f t="shared" si="0"/>
        <v>1106400</v>
      </c>
      <c r="E9" s="54">
        <f>SUM('一般公共预算财政拨款基本及项目经济分类总表（八）'!E9)</f>
        <v>1106400</v>
      </c>
      <c r="F9" s="54"/>
    </row>
    <row r="10" ht="31.5" customHeight="true" spans="1:6">
      <c r="A10" s="108" t="str">
        <f>'一般公共预算财政拨款基本及项目经济分类总表（八）'!A10</f>
        <v>2101102</v>
      </c>
      <c r="B10" s="108" t="str">
        <f>'一般公共预算财政拨款基本及项目经济分类总表（八）'!B10</f>
        <v>事业单位医疗</v>
      </c>
      <c r="C10" s="108" t="str">
        <f>'一般公共预算财政拨款基本及项目经济分类总表（八）'!C10</f>
        <v>职工基本医疗保险缴费</v>
      </c>
      <c r="D10" s="54">
        <f t="shared" si="0"/>
        <v>116900</v>
      </c>
      <c r="E10" s="54">
        <f>SUM('一般公共预算财政拨款基本及项目经济分类总表（八）'!E10)</f>
        <v>116900</v>
      </c>
      <c r="F10" s="54"/>
    </row>
    <row r="11" ht="31.5" customHeight="true" spans="1:6">
      <c r="A11" s="108" t="str">
        <f>'一般公共预算财政拨款基本及项目经济分类总表（八）'!A11</f>
        <v>2210201</v>
      </c>
      <c r="B11" s="108" t="str">
        <f>'一般公共预算财政拨款基本及项目经济分类总表（八）'!B11</f>
        <v>住房公积金</v>
      </c>
      <c r="C11" s="108" t="str">
        <f>'一般公共预算财政拨款基本及项目经济分类总表（八）'!C11</f>
        <v>住房公积金</v>
      </c>
      <c r="D11" s="54">
        <f t="shared" ref="D11:D22" si="1">SUM(E11:F11)</f>
        <v>1900000</v>
      </c>
      <c r="E11" s="54">
        <f>SUM('一般公共预算财政拨款基本及项目经济分类总表（八）'!E11)</f>
        <v>1900000</v>
      </c>
      <c r="F11" s="54"/>
    </row>
    <row r="12" ht="31.5" customHeight="true" spans="1:6">
      <c r="A12" s="108" t="str">
        <f>'一般公共预算财政拨款基本及项目经济分类总表（八）'!A12</f>
        <v>2080899</v>
      </c>
      <c r="B12" s="108" t="str">
        <f>'一般公共预算财政拨款基本及项目经济分类总表（八）'!B12</f>
        <v>其他优抚支出</v>
      </c>
      <c r="C12" s="108" t="str">
        <f>'一般公共预算财政拨款基本及项目经济分类总表（八）'!C12</f>
        <v>遗属及其他优抚人员支出</v>
      </c>
      <c r="D12" s="54">
        <f t="shared" si="1"/>
        <v>107400</v>
      </c>
      <c r="E12" s="54">
        <f>SUM('一般公共预算财政拨款基本及项目经济分类总表（八）'!E12)</f>
        <v>107400</v>
      </c>
      <c r="F12" s="54">
        <f>SUM('一般公共预算财政拨款基本及项目经济分类总表（八）'!F12)</f>
        <v>0</v>
      </c>
    </row>
    <row r="13" ht="31.5" customHeight="true" spans="1:6">
      <c r="A13" s="108" t="str">
        <f>'一般公共预算财政拨款基本及项目经济分类总表（八）'!A13</f>
        <v>2040202</v>
      </c>
      <c r="B13" s="108" t="str">
        <f>'一般公共预算财政拨款基本及项目经济分类总表（八）'!B13</f>
        <v>一般行政管理事务</v>
      </c>
      <c r="C13" s="108" t="str">
        <f>'一般公共预算财政拨款基本及项目经济分类总表（八）'!C13</f>
        <v>看守所羁押人员给养费</v>
      </c>
      <c r="D13" s="54">
        <f t="shared" si="1"/>
        <v>700000</v>
      </c>
      <c r="E13" s="54">
        <f>SUM('一般公共预算财政拨款基本及项目经济分类总表（八）'!E16)</f>
        <v>0</v>
      </c>
      <c r="F13" s="54">
        <f>SUM('一般公共预算财政拨款基本及项目经济分类总表（八）'!F13)</f>
        <v>700000</v>
      </c>
    </row>
    <row r="14" ht="31.5" customHeight="true" spans="1:6">
      <c r="A14" s="108" t="str">
        <f>'一般公共预算财政拨款基本及项目经济分类总表（八）'!A14</f>
        <v>2040202</v>
      </c>
      <c r="B14" s="108" t="str">
        <f>'一般公共预算财政拨款基本及项目经济分类总表（八）'!B14</f>
        <v>一般行政管理事务</v>
      </c>
      <c r="C14" s="108" t="str">
        <f>'一般公共预算财政拨款基本及项目经济分类总表（八）'!C14</f>
        <v>民警执勤及加班津贴补贴</v>
      </c>
      <c r="D14" s="54">
        <f t="shared" si="1"/>
        <v>3000000</v>
      </c>
      <c r="E14" s="54">
        <f>SUM('一般公共预算财政拨款基本及项目经济分类总表（八）'!E17)</f>
        <v>0</v>
      </c>
      <c r="F14" s="54">
        <f>SUM('一般公共预算财政拨款基本及项目经济分类总表（八）'!F14)</f>
        <v>3000000</v>
      </c>
    </row>
    <row r="15" ht="31.5" customHeight="true" spans="1:6">
      <c r="A15" s="108" t="str">
        <f>'一般公共预算财政拨款基本及项目经济分类总表（八）'!A15</f>
        <v>2040202</v>
      </c>
      <c r="B15" s="108" t="str">
        <f>'一般公共预算财政拨款基本及项目经济分类总表（八）'!B15</f>
        <v>一般行政管理事务</v>
      </c>
      <c r="C15" s="108" t="str">
        <f>'一般公共预算财政拨款基本及项目经济分类总表（八）'!C15</f>
        <v>辅警人员经费</v>
      </c>
      <c r="D15" s="54">
        <f t="shared" si="1"/>
        <v>2000000</v>
      </c>
      <c r="E15" s="54"/>
      <c r="F15" s="54">
        <f>SUM('一般公共预算财政拨款基本及项目经济分类总表（八）'!F15)</f>
        <v>2000000</v>
      </c>
    </row>
    <row r="16" ht="31.5" customHeight="true" spans="1:6">
      <c r="A16" s="108" t="s">
        <v>82</v>
      </c>
      <c r="B16" s="108" t="s">
        <v>83</v>
      </c>
      <c r="C16" s="108" t="s">
        <v>84</v>
      </c>
      <c r="D16" s="54">
        <f t="shared" si="1"/>
        <v>0</v>
      </c>
      <c r="E16" s="54"/>
      <c r="F16" s="54">
        <f>SUM('一般公共预算财政拨款基本及项目经济分类总表（八）'!F16)</f>
        <v>0</v>
      </c>
    </row>
    <row r="17" ht="31.5" customHeight="true" spans="1:6">
      <c r="A17" s="108">
        <f>'一般公共预算财政拨款基本及项目经济分类总表（八）'!A17</f>
        <v>0</v>
      </c>
      <c r="B17" s="108">
        <f>'一般公共预算财政拨款基本及项目经济分类总表（八）'!B17</f>
        <v>0</v>
      </c>
      <c r="C17" s="108">
        <f>'一般公共预算财政拨款基本及项目经济分类总表（八）'!C17</f>
        <v>0</v>
      </c>
      <c r="D17" s="54">
        <f t="shared" si="1"/>
        <v>0</v>
      </c>
      <c r="E17" s="54"/>
      <c r="F17" s="54">
        <f>SUM('一般公共预算财政拨款基本及项目经济分类总表（八）'!F17)</f>
        <v>0</v>
      </c>
    </row>
    <row r="18" ht="31.5" customHeight="true" spans="1:6">
      <c r="A18" s="108">
        <f>'一般公共预算财政拨款基本及项目经济分类总表（八）'!A18</f>
        <v>0</v>
      </c>
      <c r="B18" s="108">
        <f>'一般公共预算财政拨款基本及项目经济分类总表（八）'!B18</f>
        <v>0</v>
      </c>
      <c r="C18" s="108">
        <f>'一般公共预算财政拨款基本及项目经济分类总表（八）'!C18</f>
        <v>0</v>
      </c>
      <c r="D18" s="54">
        <f t="shared" si="1"/>
        <v>0</v>
      </c>
      <c r="E18" s="54"/>
      <c r="F18" s="54">
        <f>SUM('一般公共预算财政拨款基本及项目经济分类总表（八）'!F18)</f>
        <v>0</v>
      </c>
    </row>
    <row r="19" ht="31.5" customHeight="true" spans="1:6">
      <c r="A19" s="108">
        <f>'一般公共预算财政拨款基本及项目经济分类总表（八）'!A19</f>
        <v>0</v>
      </c>
      <c r="B19" s="108">
        <f>'一般公共预算财政拨款基本及项目经济分类总表（八）'!B19</f>
        <v>0</v>
      </c>
      <c r="C19" s="108">
        <f>'一般公共预算财政拨款基本及项目经济分类总表（八）'!C19</f>
        <v>0</v>
      </c>
      <c r="D19" s="54">
        <f t="shared" si="1"/>
        <v>0</v>
      </c>
      <c r="E19" s="54"/>
      <c r="F19" s="54">
        <f>SUM('一般公共预算财政拨款基本及项目经济分类总表（八）'!F19)</f>
        <v>0</v>
      </c>
    </row>
    <row r="20" ht="31.5" customHeight="true" spans="1:6">
      <c r="A20" s="108">
        <f>'一般公共预算财政拨款基本及项目经济分类总表（八）'!A20</f>
        <v>0</v>
      </c>
      <c r="B20" s="108">
        <f>'一般公共预算财政拨款基本及项目经济分类总表（八）'!B20</f>
        <v>0</v>
      </c>
      <c r="C20" s="108">
        <f>'一般公共预算财政拨款基本及项目经济分类总表（八）'!C20</f>
        <v>0</v>
      </c>
      <c r="D20" s="54">
        <f t="shared" si="1"/>
        <v>0</v>
      </c>
      <c r="E20" s="54"/>
      <c r="F20" s="54">
        <f>SUM('一般公共预算财政拨款基本及项目经济分类总表（八）'!F20)</f>
        <v>0</v>
      </c>
    </row>
    <row r="21" ht="31.5" customHeight="true" spans="1:6">
      <c r="A21" s="108">
        <f>'一般公共预算财政拨款基本及项目经济分类总表（八）'!A21</f>
        <v>0</v>
      </c>
      <c r="B21" s="108">
        <f>'一般公共预算财政拨款基本及项目经济分类总表（八）'!B21</f>
        <v>0</v>
      </c>
      <c r="C21" s="108">
        <f>'一般公共预算财政拨款基本及项目经济分类总表（八）'!C21</f>
        <v>0</v>
      </c>
      <c r="D21" s="54">
        <f t="shared" si="1"/>
        <v>0</v>
      </c>
      <c r="E21" s="54"/>
      <c r="F21" s="54">
        <f>SUM('一般公共预算财政拨款基本及项目经济分类总表（八）'!F21)</f>
        <v>0</v>
      </c>
    </row>
    <row r="22" ht="31.5" customHeight="true" spans="1:6">
      <c r="A22" s="108">
        <f>'一般公共预算财政拨款基本及项目经济分类总表（八）'!A22</f>
        <v>0</v>
      </c>
      <c r="B22" s="108">
        <f>'一般公共预算财政拨款基本及项目经济分类总表（八）'!B22</f>
        <v>0</v>
      </c>
      <c r="C22" s="108">
        <f>'一般公共预算财政拨款基本及项目经济分类总表（八）'!C22</f>
        <v>0</v>
      </c>
      <c r="D22" s="54">
        <f t="shared" si="1"/>
        <v>0</v>
      </c>
      <c r="E22" s="54"/>
      <c r="F22" s="54">
        <f>SUM('一般公共预算财政拨款基本及项目经济分类总表（八）'!F22)</f>
        <v>0</v>
      </c>
    </row>
  </sheetData>
  <mergeCells count="6">
    <mergeCell ref="A1:F1"/>
    <mergeCell ref="A2:D2"/>
    <mergeCell ref="A3:C3"/>
    <mergeCell ref="D3:D4"/>
    <mergeCell ref="E3:E4"/>
    <mergeCell ref="F3:F4"/>
  </mergeCells>
  <printOptions horizontalCentered="true" verticalCentered="true"/>
  <pageMargins left="0.866141732283464" right="0.866141732283464" top="1.06299212598425" bottom="0.78740157480315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D8" sqref="D8"/>
    </sheetView>
  </sheetViews>
  <sheetFormatPr defaultColWidth="9.12222222222222" defaultRowHeight="12.75" customHeight="true" outlineLevelCol="3"/>
  <cols>
    <col min="1" max="1" width="35" customWidth="true"/>
    <col min="2" max="2" width="16.5" style="136" customWidth="true"/>
    <col min="3" max="3" width="31" style="136" customWidth="true"/>
    <col min="4" max="4" width="17.5" style="136" customWidth="true"/>
  </cols>
  <sheetData>
    <row r="1" ht="36" customHeight="true" spans="1:4">
      <c r="A1" s="57" t="s">
        <v>101</v>
      </c>
      <c r="B1" s="57"/>
      <c r="C1" s="57"/>
      <c r="D1" s="57"/>
    </row>
    <row r="2" ht="22.5" customHeight="true" spans="1:4">
      <c r="A2" s="77" t="str">
        <f>(部门基本情况表!A2)</f>
        <v>编报单位：万荣县公安局</v>
      </c>
      <c r="B2" s="77"/>
      <c r="C2" s="77"/>
      <c r="D2" s="137" t="s">
        <v>24</v>
      </c>
    </row>
    <row r="3" ht="39.75" customHeight="true" spans="1:4">
      <c r="A3" s="47" t="s">
        <v>102</v>
      </c>
      <c r="B3" s="138" t="s">
        <v>103</v>
      </c>
      <c r="C3" s="138" t="s">
        <v>102</v>
      </c>
      <c r="D3" s="138" t="s">
        <v>103</v>
      </c>
    </row>
    <row r="4" ht="21.6" customHeight="true" spans="1:4">
      <c r="A4" s="139" t="s">
        <v>22</v>
      </c>
      <c r="B4" s="140">
        <f>SUM(B5+B15+B21+D5)</f>
        <v>35114000</v>
      </c>
      <c r="C4" s="141"/>
      <c r="D4" s="142"/>
    </row>
    <row r="5" ht="21.6" customHeight="true" spans="1:4">
      <c r="A5" s="143" t="s">
        <v>104</v>
      </c>
      <c r="B5" s="144">
        <f>SUM(B6:B14)</f>
        <v>26539300</v>
      </c>
      <c r="C5" s="145" t="s">
        <v>105</v>
      </c>
      <c r="D5" s="146">
        <f>SUM(D6+D23+D26)</f>
        <v>8157300</v>
      </c>
    </row>
    <row r="6" ht="21.6" customHeight="true" spans="1:4">
      <c r="A6" s="143" t="s">
        <v>106</v>
      </c>
      <c r="B6" s="144">
        <v>9662400</v>
      </c>
      <c r="C6" s="145" t="s">
        <v>107</v>
      </c>
      <c r="D6" s="146">
        <f>SUM(D7:D22)</f>
        <v>6213400</v>
      </c>
    </row>
    <row r="7" ht="21.6" customHeight="true" spans="1:4">
      <c r="A7" s="143" t="s">
        <v>108</v>
      </c>
      <c r="B7" s="144">
        <v>9185500</v>
      </c>
      <c r="C7" s="145" t="s">
        <v>109</v>
      </c>
      <c r="D7" s="146">
        <v>1110000</v>
      </c>
    </row>
    <row r="8" ht="21.6" customHeight="true" spans="1:4">
      <c r="A8" s="147" t="s">
        <v>110</v>
      </c>
      <c r="B8" s="144">
        <v>703700</v>
      </c>
      <c r="C8" s="145" t="s">
        <v>111</v>
      </c>
      <c r="D8" s="146">
        <v>250000</v>
      </c>
    </row>
    <row r="9" ht="21.6" customHeight="true" spans="1:4">
      <c r="A9" s="148" t="s">
        <v>112</v>
      </c>
      <c r="B9" s="144">
        <v>805200</v>
      </c>
      <c r="C9" s="145" t="s">
        <v>113</v>
      </c>
      <c r="D9" s="146">
        <v>10000</v>
      </c>
    </row>
    <row r="10" ht="21.6" customHeight="true" spans="1:4">
      <c r="A10" s="148" t="s">
        <v>114</v>
      </c>
      <c r="B10" s="149">
        <v>3011300</v>
      </c>
      <c r="C10" s="150" t="s">
        <v>115</v>
      </c>
      <c r="D10" s="146">
        <v>1630000</v>
      </c>
    </row>
    <row r="11" ht="21.6" customHeight="true" spans="1:4">
      <c r="A11" s="148" t="s">
        <v>116</v>
      </c>
      <c r="B11" s="149">
        <v>1223300</v>
      </c>
      <c r="C11" s="150" t="s">
        <v>117</v>
      </c>
      <c r="D11" s="146">
        <v>270000</v>
      </c>
    </row>
    <row r="12" ht="21.6" customHeight="true" spans="1:4">
      <c r="A12" s="148" t="s">
        <v>118</v>
      </c>
      <c r="B12" s="149">
        <v>47900</v>
      </c>
      <c r="C12" s="150" t="s">
        <v>119</v>
      </c>
      <c r="D12" s="146">
        <v>300000</v>
      </c>
    </row>
    <row r="13" ht="21.6" customHeight="true" spans="1:4">
      <c r="A13" s="147" t="s">
        <v>120</v>
      </c>
      <c r="B13" s="149">
        <v>1900000</v>
      </c>
      <c r="C13" s="150" t="s">
        <v>121</v>
      </c>
      <c r="D13" s="146">
        <v>20000</v>
      </c>
    </row>
    <row r="14" ht="21.6" customHeight="true" spans="1:4">
      <c r="A14" s="147" t="s">
        <v>122</v>
      </c>
      <c r="B14" s="144"/>
      <c r="C14" s="150" t="s">
        <v>123</v>
      </c>
      <c r="D14" s="146">
        <v>20000</v>
      </c>
    </row>
    <row r="15" ht="21.6" customHeight="true" spans="1:4">
      <c r="A15" s="148" t="s">
        <v>124</v>
      </c>
      <c r="B15" s="144">
        <f>SUM(B16:B20)</f>
        <v>107400</v>
      </c>
      <c r="C15" s="150" t="s">
        <v>125</v>
      </c>
      <c r="D15" s="146">
        <v>50000</v>
      </c>
    </row>
    <row r="16" ht="21.6" customHeight="true" spans="1:4">
      <c r="A16" s="148" t="s">
        <v>126</v>
      </c>
      <c r="B16" s="146"/>
      <c r="C16" s="151" t="s">
        <v>127</v>
      </c>
      <c r="D16" s="146"/>
    </row>
    <row r="17" ht="21.6" customHeight="true" spans="1:4">
      <c r="A17" s="148" t="s">
        <v>128</v>
      </c>
      <c r="B17" s="146"/>
      <c r="C17" s="151" t="s">
        <v>129</v>
      </c>
      <c r="D17" s="146"/>
    </row>
    <row r="18" ht="21.6" customHeight="true" spans="1:4">
      <c r="A18" s="148" t="s">
        <v>130</v>
      </c>
      <c r="B18" s="146"/>
      <c r="C18" s="150" t="s">
        <v>131</v>
      </c>
      <c r="D18" s="146">
        <v>50000</v>
      </c>
    </row>
    <row r="19" ht="21.6" customHeight="true" spans="1:4">
      <c r="A19" s="148" t="s">
        <v>132</v>
      </c>
      <c r="B19" s="146">
        <v>107400</v>
      </c>
      <c r="C19" s="150" t="s">
        <v>133</v>
      </c>
      <c r="D19" s="146">
        <v>760000</v>
      </c>
    </row>
    <row r="20" ht="21.6" customHeight="true" spans="1:4">
      <c r="A20" s="148" t="s">
        <v>134</v>
      </c>
      <c r="B20" s="146"/>
      <c r="C20" s="150" t="s">
        <v>135</v>
      </c>
      <c r="D20" s="146">
        <v>100000</v>
      </c>
    </row>
    <row r="21" ht="21.6" customHeight="true" spans="1:4">
      <c r="A21" s="147" t="s">
        <v>136</v>
      </c>
      <c r="B21" s="146">
        <f>SUM(B22:B24)</f>
        <v>310000</v>
      </c>
      <c r="C21" s="152" t="s">
        <v>137</v>
      </c>
      <c r="D21" s="146"/>
    </row>
    <row r="22" ht="21.6" customHeight="true" spans="1:4">
      <c r="A22" s="147" t="s">
        <v>138</v>
      </c>
      <c r="B22" s="146">
        <v>310000</v>
      </c>
      <c r="C22" s="152" t="s">
        <v>139</v>
      </c>
      <c r="D22" s="146">
        <v>1643400</v>
      </c>
    </row>
    <row r="23" ht="21.6" customHeight="true" spans="1:4">
      <c r="A23" s="147" t="s">
        <v>140</v>
      </c>
      <c r="B23" s="146"/>
      <c r="C23" s="150" t="s">
        <v>141</v>
      </c>
      <c r="D23" s="153">
        <f>SUM(D24:D25)</f>
        <v>475000</v>
      </c>
    </row>
    <row r="24" ht="21.6" customHeight="true" spans="1:4">
      <c r="A24" s="147" t="s">
        <v>142</v>
      </c>
      <c r="B24" s="146"/>
      <c r="C24" s="150" t="s">
        <v>143</v>
      </c>
      <c r="D24" s="153">
        <v>316600</v>
      </c>
    </row>
    <row r="25" ht="21.6" customHeight="true" spans="1:4">
      <c r="A25" s="148"/>
      <c r="B25" s="154"/>
      <c r="C25" s="152" t="s">
        <v>144</v>
      </c>
      <c r="D25" s="153">
        <v>158400</v>
      </c>
    </row>
    <row r="26" ht="21.6" customHeight="true" spans="1:4">
      <c r="A26" s="148"/>
      <c r="B26" s="154"/>
      <c r="C26" s="145" t="s">
        <v>145</v>
      </c>
      <c r="D26" s="153">
        <f>SUM(D27:D31)</f>
        <v>1468900</v>
      </c>
    </row>
    <row r="27" ht="21.6" customHeight="true" spans="1:4">
      <c r="A27" s="148"/>
      <c r="B27" s="154"/>
      <c r="C27" s="145" t="s">
        <v>146</v>
      </c>
      <c r="D27" s="153">
        <v>13000</v>
      </c>
    </row>
    <row r="28" ht="21.6" customHeight="true" spans="1:4">
      <c r="A28" s="148"/>
      <c r="B28" s="154"/>
      <c r="C28" s="150" t="s">
        <v>147</v>
      </c>
      <c r="D28" s="153">
        <v>1050000</v>
      </c>
    </row>
    <row r="29" ht="21.6" customHeight="true" spans="1:4">
      <c r="A29" s="148"/>
      <c r="B29" s="154"/>
      <c r="C29" s="150" t="s">
        <v>148</v>
      </c>
      <c r="D29" s="153">
        <v>10000</v>
      </c>
    </row>
    <row r="30" ht="21.6" customHeight="true" spans="1:4">
      <c r="A30" s="148"/>
      <c r="B30" s="154"/>
      <c r="C30" s="150" t="s">
        <v>149</v>
      </c>
      <c r="D30" s="153">
        <v>375900</v>
      </c>
    </row>
    <row r="31" ht="21.6" customHeight="true" spans="1:4">
      <c r="A31" s="143"/>
      <c r="B31" s="155"/>
      <c r="C31" s="150" t="s">
        <v>150</v>
      </c>
      <c r="D31" s="146">
        <v>20000</v>
      </c>
    </row>
  </sheetData>
  <mergeCells count="3">
    <mergeCell ref="A1:D1"/>
    <mergeCell ref="A2:C2"/>
    <mergeCell ref="B4:D4"/>
  </mergeCells>
  <printOptions horizontalCentered="true" verticalCentered="true"/>
  <pageMargins left="0.865972222222222" right="0.865972222222222" top="1.0625" bottom="0.786805555555556" header="0.511805555555556" footer="0.27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27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E6" sqref="E6:E12"/>
    </sheetView>
  </sheetViews>
  <sheetFormatPr defaultColWidth="9.12222222222222" defaultRowHeight="12.75" customHeight="true"/>
  <cols>
    <col min="1" max="1" width="12.1222222222222" style="97" customWidth="true"/>
    <col min="2" max="2" width="17.3777777777778" style="97" customWidth="true"/>
    <col min="3" max="3" width="27.3777777777778" style="97" customWidth="true"/>
    <col min="4" max="4" width="14.3777777777778" style="97" customWidth="true"/>
    <col min="5" max="6" width="13.5" style="97" customWidth="true"/>
    <col min="7" max="7" width="16" style="97" customWidth="true"/>
    <col min="8" max="8" width="13" style="97" customWidth="true"/>
    <col min="9" max="9" width="13.1222222222222" style="97" customWidth="true"/>
    <col min="10" max="10" width="12" style="97" customWidth="true"/>
    <col min="11" max="11" width="11.5" style="97" customWidth="true"/>
    <col min="12" max="12" width="12" style="97" customWidth="true"/>
    <col min="13" max="14" width="11.6222222222222" style="97" customWidth="true"/>
    <col min="15" max="16" width="11" style="97" customWidth="true"/>
    <col min="17" max="17" width="12.3777777777778" style="97" customWidth="true"/>
    <col min="18" max="18" width="11.8777777777778" style="97" customWidth="true"/>
    <col min="19" max="19" width="11.1222222222222" style="97" customWidth="true"/>
    <col min="20" max="20" width="10.8777777777778" style="97" customWidth="true"/>
    <col min="21" max="21" width="8.87777777777778" style="97" customWidth="true"/>
    <col min="22" max="22" width="9" style="97" customWidth="true"/>
    <col min="23" max="23" width="10.8777777777778" style="97" customWidth="true"/>
    <col min="24" max="24" width="8.5" style="97" customWidth="true"/>
    <col min="25" max="25" width="10.5" style="97" customWidth="true"/>
    <col min="26" max="26" width="12.5" style="97" customWidth="true"/>
    <col min="27" max="27" width="8" style="97" customWidth="true"/>
    <col min="28" max="28" width="10.3777777777778" style="97" customWidth="true"/>
    <col min="29" max="29" width="11.1222222222222" style="97" customWidth="true"/>
    <col min="30" max="30" width="13.5" style="97" customWidth="true"/>
    <col min="31" max="31" width="9.87777777777778" style="97" customWidth="true"/>
    <col min="32" max="32" width="9.37777777777778" style="97" customWidth="true"/>
    <col min="33" max="33" width="8.37777777777778" style="97" customWidth="true"/>
    <col min="34" max="34" width="8.12222222222222" style="97" customWidth="true"/>
    <col min="35" max="38" width="9.62222222222222" style="97" customWidth="true"/>
    <col min="39" max="39" width="9.5" style="97" customWidth="true"/>
    <col min="40" max="40" width="9.62222222222222" style="97" customWidth="true"/>
    <col min="41" max="41" width="11.1222222222222" style="97" customWidth="true"/>
    <col min="42" max="42" width="13" style="97" customWidth="true"/>
    <col min="43" max="43" width="10.3777777777778" style="97" customWidth="true"/>
    <col min="44" max="44" width="8" style="97" customWidth="true"/>
    <col min="45" max="46" width="10.6222222222222" style="97" customWidth="true"/>
    <col min="47" max="47" width="8" style="97" customWidth="true"/>
    <col min="48" max="48" width="10.3777777777778" style="97" customWidth="true"/>
    <col min="49" max="49" width="9.62222222222222" style="97" customWidth="true"/>
    <col min="50" max="50" width="11.3777777777778" style="97" customWidth="true"/>
    <col min="51" max="51" width="11.6222222222222" style="97" customWidth="true"/>
    <col min="52" max="52" width="10.5" style="97" customWidth="true"/>
    <col min="53" max="54" width="10" style="97" customWidth="true"/>
    <col min="55" max="55" width="10.1222222222222" style="97" customWidth="true"/>
    <col min="56" max="56" width="10" style="97" customWidth="true"/>
    <col min="57" max="57" width="9.37777777777778" style="97" customWidth="true"/>
    <col min="58" max="58" width="12" style="97" customWidth="true"/>
    <col min="59" max="59" width="9.62222222222222" style="97" customWidth="true"/>
    <col min="60" max="60" width="7" style="97" customWidth="true"/>
    <col min="61" max="62" width="9.62222222222222" style="97" customWidth="true"/>
    <col min="63" max="63" width="8.62222222222222" style="97" customWidth="true"/>
    <col min="64" max="64" width="10.1222222222222" style="97" customWidth="true"/>
    <col min="65" max="65" width="11.8777777777778" style="97" customWidth="true"/>
    <col min="66" max="16384" width="9.12222222222222" style="97"/>
  </cols>
  <sheetData>
    <row r="1" ht="36" customHeight="true" spans="1:65">
      <c r="A1" s="98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 t="s">
        <v>151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 t="s">
        <v>151</v>
      </c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</row>
    <row r="2" ht="28.5" customHeight="true" spans="1:65">
      <c r="A2" s="99" t="str">
        <f>(部门基本情况表!A2)</f>
        <v>编报单位：万荣县公安局</v>
      </c>
      <c r="B2" s="99"/>
      <c r="C2" s="99"/>
      <c r="G2" s="113"/>
      <c r="Q2" s="113" t="s">
        <v>24</v>
      </c>
      <c r="R2" s="119" t="str">
        <f>部门基本情况表!A2</f>
        <v>编报单位：万荣县公安局</v>
      </c>
      <c r="S2" s="119"/>
      <c r="T2" s="119"/>
      <c r="U2" s="119"/>
      <c r="V2" s="119"/>
      <c r="W2" s="119"/>
      <c r="AN2" s="125" t="s">
        <v>24</v>
      </c>
      <c r="AO2" s="125"/>
      <c r="AP2" s="126" t="str">
        <f>部门基本情况表!A2</f>
        <v>编报单位：万荣县公安局</v>
      </c>
      <c r="AQ2" s="127"/>
      <c r="AR2" s="127"/>
      <c r="AS2" s="127"/>
      <c r="AT2" s="127"/>
      <c r="AU2" s="127"/>
      <c r="AV2" s="127"/>
      <c r="BJ2" s="133"/>
      <c r="BK2" s="125" t="s">
        <v>24</v>
      </c>
      <c r="BL2" s="125"/>
      <c r="BM2" s="125"/>
    </row>
    <row r="3" s="94" customFormat="true" ht="41.25" customHeight="true" spans="1:65">
      <c r="A3" s="100" t="s">
        <v>27</v>
      </c>
      <c r="B3" s="100"/>
      <c r="C3" s="100"/>
      <c r="D3" s="101" t="s">
        <v>78</v>
      </c>
      <c r="E3" s="101" t="s">
        <v>79</v>
      </c>
      <c r="F3" s="101" t="s">
        <v>80</v>
      </c>
      <c r="G3" s="114" t="s">
        <v>152</v>
      </c>
      <c r="H3" s="114" t="s">
        <v>153</v>
      </c>
      <c r="I3" s="116" t="s">
        <v>154</v>
      </c>
      <c r="J3" s="117"/>
      <c r="K3" s="117"/>
      <c r="L3" s="117"/>
      <c r="M3" s="116" t="s">
        <v>155</v>
      </c>
      <c r="N3" s="117"/>
      <c r="O3" s="118"/>
      <c r="P3" s="109" t="s">
        <v>156</v>
      </c>
      <c r="Q3" s="109" t="s">
        <v>157</v>
      </c>
      <c r="R3" s="120" t="s">
        <v>158</v>
      </c>
      <c r="S3" s="100" t="s">
        <v>159</v>
      </c>
      <c r="T3" s="100"/>
      <c r="U3" s="100"/>
      <c r="V3" s="100"/>
      <c r="W3" s="100"/>
      <c r="X3" s="100"/>
      <c r="Y3" s="100"/>
      <c r="Z3" s="100"/>
      <c r="AA3" s="121" t="s">
        <v>159</v>
      </c>
      <c r="AB3" s="122"/>
      <c r="AC3" s="122"/>
      <c r="AD3" s="123"/>
      <c r="AE3" s="100" t="s">
        <v>160</v>
      </c>
      <c r="AF3" s="100" t="s">
        <v>161</v>
      </c>
      <c r="AG3" s="124" t="s">
        <v>162</v>
      </c>
      <c r="AH3" s="122"/>
      <c r="AI3" s="123"/>
      <c r="AJ3" s="100" t="s">
        <v>163</v>
      </c>
      <c r="AK3" s="100"/>
      <c r="AL3" s="100" t="s">
        <v>164</v>
      </c>
      <c r="AM3" s="100" t="s">
        <v>165</v>
      </c>
      <c r="AN3" s="100" t="s">
        <v>166</v>
      </c>
      <c r="AO3" s="100" t="s">
        <v>167</v>
      </c>
      <c r="AP3" s="114" t="s">
        <v>168</v>
      </c>
      <c r="AQ3" s="100" t="s">
        <v>169</v>
      </c>
      <c r="AR3" s="100"/>
      <c r="AS3" s="100" t="s">
        <v>170</v>
      </c>
      <c r="AT3" s="128" t="s">
        <v>171</v>
      </c>
      <c r="AU3" s="129" t="s">
        <v>172</v>
      </c>
      <c r="AV3" s="129"/>
      <c r="AW3" s="100" t="s">
        <v>173</v>
      </c>
      <c r="AX3" s="114" t="s">
        <v>174</v>
      </c>
      <c r="AY3" s="129" t="s">
        <v>175</v>
      </c>
      <c r="AZ3" s="129" t="s">
        <v>176</v>
      </c>
      <c r="BA3" s="130" t="s">
        <v>177</v>
      </c>
      <c r="BB3" s="131"/>
      <c r="BC3" s="131"/>
      <c r="BD3" s="132"/>
      <c r="BE3" s="100" t="s">
        <v>178</v>
      </c>
      <c r="BF3" s="100"/>
      <c r="BG3" s="100"/>
      <c r="BH3" s="132" t="s">
        <v>179</v>
      </c>
      <c r="BI3" s="129" t="s">
        <v>180</v>
      </c>
      <c r="BJ3" s="129"/>
      <c r="BK3" s="134" t="s">
        <v>181</v>
      </c>
      <c r="BL3" s="135"/>
      <c r="BM3" s="114" t="s">
        <v>182</v>
      </c>
    </row>
    <row r="4" s="95" customFormat="true" ht="42" customHeight="true" spans="1:77">
      <c r="A4" s="102" t="s">
        <v>71</v>
      </c>
      <c r="B4" s="103" t="s">
        <v>72</v>
      </c>
      <c r="C4" s="103" t="s">
        <v>183</v>
      </c>
      <c r="D4" s="101"/>
      <c r="E4" s="101"/>
      <c r="F4" s="101"/>
      <c r="G4" s="114" t="s">
        <v>184</v>
      </c>
      <c r="H4" s="114" t="s">
        <v>185</v>
      </c>
      <c r="I4" s="109" t="s">
        <v>186</v>
      </c>
      <c r="J4" s="109" t="s">
        <v>187</v>
      </c>
      <c r="K4" s="109" t="s">
        <v>188</v>
      </c>
      <c r="L4" s="109" t="s">
        <v>189</v>
      </c>
      <c r="M4" s="109" t="s">
        <v>190</v>
      </c>
      <c r="N4" s="109" t="s">
        <v>191</v>
      </c>
      <c r="O4" s="109" t="s">
        <v>192</v>
      </c>
      <c r="P4" s="109" t="s">
        <v>156</v>
      </c>
      <c r="Q4" s="109" t="s">
        <v>157</v>
      </c>
      <c r="R4" s="114" t="s">
        <v>193</v>
      </c>
      <c r="S4" s="109" t="s">
        <v>194</v>
      </c>
      <c r="T4" s="109" t="s">
        <v>195</v>
      </c>
      <c r="U4" s="109" t="s">
        <v>196</v>
      </c>
      <c r="V4" s="109" t="s">
        <v>197</v>
      </c>
      <c r="W4" s="109" t="s">
        <v>198</v>
      </c>
      <c r="X4" s="109" t="s">
        <v>199</v>
      </c>
      <c r="Y4" s="109" t="s">
        <v>200</v>
      </c>
      <c r="Z4" s="109" t="s">
        <v>201</v>
      </c>
      <c r="AA4" s="109" t="s">
        <v>202</v>
      </c>
      <c r="AB4" s="109" t="s">
        <v>203</v>
      </c>
      <c r="AC4" s="109" t="s">
        <v>204</v>
      </c>
      <c r="AD4" s="109" t="s">
        <v>205</v>
      </c>
      <c r="AE4" s="109" t="s">
        <v>160</v>
      </c>
      <c r="AF4" s="109" t="s">
        <v>161</v>
      </c>
      <c r="AG4" s="109" t="s">
        <v>206</v>
      </c>
      <c r="AH4" s="109" t="s">
        <v>207</v>
      </c>
      <c r="AI4" s="109" t="s">
        <v>208</v>
      </c>
      <c r="AJ4" s="109" t="s">
        <v>209</v>
      </c>
      <c r="AK4" s="109" t="s">
        <v>163</v>
      </c>
      <c r="AL4" s="109" t="s">
        <v>164</v>
      </c>
      <c r="AM4" s="109" t="s">
        <v>165</v>
      </c>
      <c r="AN4" s="109" t="s">
        <v>166</v>
      </c>
      <c r="AO4" s="109" t="s">
        <v>167</v>
      </c>
      <c r="AP4" s="114" t="s">
        <v>168</v>
      </c>
      <c r="AQ4" s="109" t="s">
        <v>210</v>
      </c>
      <c r="AR4" s="109" t="s">
        <v>211</v>
      </c>
      <c r="AS4" s="109" t="s">
        <v>170</v>
      </c>
      <c r="AT4" s="128" t="s">
        <v>171</v>
      </c>
      <c r="AU4" s="129" t="s">
        <v>212</v>
      </c>
      <c r="AV4" s="129" t="s">
        <v>213</v>
      </c>
      <c r="AW4" s="109" t="s">
        <v>173</v>
      </c>
      <c r="AX4" s="114" t="s">
        <v>214</v>
      </c>
      <c r="AY4" s="129" t="s">
        <v>175</v>
      </c>
      <c r="AZ4" s="129" t="s">
        <v>176</v>
      </c>
      <c r="BA4" s="129" t="s">
        <v>215</v>
      </c>
      <c r="BB4" s="129" t="s">
        <v>216</v>
      </c>
      <c r="BC4" s="129" t="s">
        <v>217</v>
      </c>
      <c r="BD4" s="129" t="s">
        <v>218</v>
      </c>
      <c r="BE4" s="109" t="s">
        <v>219</v>
      </c>
      <c r="BF4" s="100" t="s">
        <v>220</v>
      </c>
      <c r="BG4" s="100" t="s">
        <v>221</v>
      </c>
      <c r="BH4" s="132" t="s">
        <v>179</v>
      </c>
      <c r="BI4" s="132" t="s">
        <v>222</v>
      </c>
      <c r="BJ4" s="129" t="s">
        <v>223</v>
      </c>
      <c r="BK4" s="111" t="s">
        <v>224</v>
      </c>
      <c r="BL4" s="111" t="s">
        <v>225</v>
      </c>
      <c r="BM4" s="114" t="s">
        <v>182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</row>
    <row r="5" s="96" customFormat="true" ht="31.5" customHeight="true" spans="1:65">
      <c r="A5" s="104"/>
      <c r="B5" s="104"/>
      <c r="C5" s="105" t="s">
        <v>100</v>
      </c>
      <c r="D5" s="106">
        <f t="shared" ref="D5:D10" si="0">SUM(E5:F5)</f>
        <v>40814000</v>
      </c>
      <c r="E5" s="107">
        <f>SUM('一般公共预算财政拨款基本支出经济分类表（七）'!B4:D4)</f>
        <v>35114000</v>
      </c>
      <c r="F5" s="107">
        <f>SUM(F6:F25)</f>
        <v>5700000</v>
      </c>
      <c r="G5" s="115">
        <f t="shared" ref="G5:G10" si="1">SUM(H5+R5+AP5+AX5+BK5+BL5+BM5)</f>
        <v>40814000</v>
      </c>
      <c r="H5" s="115">
        <f t="shared" ref="H5:H10" si="2">SUM(I5:Q5)</f>
        <v>31539300</v>
      </c>
      <c r="I5" s="115">
        <f>SUM(I6:I25)</f>
        <v>9662400</v>
      </c>
      <c r="J5" s="115">
        <f t="shared" ref="J5:Q5" si="3">SUM(J6:J25)</f>
        <v>14185500</v>
      </c>
      <c r="K5" s="115">
        <f t="shared" si="3"/>
        <v>805200</v>
      </c>
      <c r="L5" s="115">
        <f t="shared" si="3"/>
        <v>703700</v>
      </c>
      <c r="M5" s="115">
        <f t="shared" si="3"/>
        <v>3011300</v>
      </c>
      <c r="N5" s="115">
        <f t="shared" si="3"/>
        <v>1223300</v>
      </c>
      <c r="O5" s="115">
        <f t="shared" si="3"/>
        <v>47900</v>
      </c>
      <c r="P5" s="115">
        <f t="shared" si="3"/>
        <v>1900000</v>
      </c>
      <c r="Q5" s="115">
        <f t="shared" si="3"/>
        <v>0</v>
      </c>
      <c r="R5" s="115">
        <f>SUM(S5:AO5)</f>
        <v>8157300</v>
      </c>
      <c r="S5" s="115">
        <f t="shared" ref="S5:AW5" si="4">SUM(S6:S25)</f>
        <v>1110000</v>
      </c>
      <c r="T5" s="115">
        <f t="shared" si="4"/>
        <v>250000</v>
      </c>
      <c r="U5" s="115">
        <f t="shared" si="4"/>
        <v>10000</v>
      </c>
      <c r="V5" s="115">
        <f t="shared" si="4"/>
        <v>13000</v>
      </c>
      <c r="W5" s="115">
        <f t="shared" si="4"/>
        <v>1050000</v>
      </c>
      <c r="X5" s="115">
        <f t="shared" si="4"/>
        <v>10000</v>
      </c>
      <c r="Y5" s="115">
        <f t="shared" si="4"/>
        <v>375900</v>
      </c>
      <c r="Z5" s="115">
        <f t="shared" si="4"/>
        <v>1630000</v>
      </c>
      <c r="AA5" s="115">
        <f t="shared" si="4"/>
        <v>300000</v>
      </c>
      <c r="AB5" s="115">
        <f t="shared" si="4"/>
        <v>316600</v>
      </c>
      <c r="AC5" s="115">
        <f t="shared" si="4"/>
        <v>158400</v>
      </c>
      <c r="AD5" s="115">
        <f t="shared" si="4"/>
        <v>1643400</v>
      </c>
      <c r="AE5" s="115">
        <f t="shared" si="4"/>
        <v>20000</v>
      </c>
      <c r="AF5" s="115">
        <f t="shared" si="4"/>
        <v>20000</v>
      </c>
      <c r="AG5" s="115">
        <f t="shared" si="4"/>
        <v>0</v>
      </c>
      <c r="AH5" s="115">
        <f t="shared" si="4"/>
        <v>0</v>
      </c>
      <c r="AI5" s="115">
        <f t="shared" si="4"/>
        <v>0</v>
      </c>
      <c r="AJ5" s="115">
        <f t="shared" si="4"/>
        <v>50000</v>
      </c>
      <c r="AK5" s="115">
        <f t="shared" si="4"/>
        <v>760000</v>
      </c>
      <c r="AL5" s="115">
        <f t="shared" si="4"/>
        <v>50000</v>
      </c>
      <c r="AM5" s="115">
        <f t="shared" si="4"/>
        <v>20000</v>
      </c>
      <c r="AN5" s="115">
        <f t="shared" si="4"/>
        <v>270000</v>
      </c>
      <c r="AO5" s="115">
        <f t="shared" si="4"/>
        <v>100000</v>
      </c>
      <c r="AP5" s="115">
        <f>SUM(AQ5:AW5)</f>
        <v>807400</v>
      </c>
      <c r="AQ5" s="115">
        <f t="shared" si="4"/>
        <v>807400</v>
      </c>
      <c r="AR5" s="115">
        <f t="shared" si="4"/>
        <v>0</v>
      </c>
      <c r="AS5" s="115">
        <f t="shared" si="4"/>
        <v>0</v>
      </c>
      <c r="AT5" s="115">
        <f t="shared" si="4"/>
        <v>0</v>
      </c>
      <c r="AU5" s="115">
        <f t="shared" si="4"/>
        <v>0</v>
      </c>
      <c r="AV5" s="115">
        <f t="shared" si="4"/>
        <v>0</v>
      </c>
      <c r="AW5" s="115">
        <f t="shared" si="4"/>
        <v>0</v>
      </c>
      <c r="AX5" s="115">
        <f>SUM(AY5:BK5)</f>
        <v>310000</v>
      </c>
      <c r="AY5" s="115">
        <f t="shared" ref="AY5:BM5" si="5">SUM(AY6:AY25)</f>
        <v>0</v>
      </c>
      <c r="AZ5" s="115">
        <f t="shared" si="5"/>
        <v>0</v>
      </c>
      <c r="BA5" s="115">
        <f t="shared" si="5"/>
        <v>0</v>
      </c>
      <c r="BB5" s="115">
        <f t="shared" si="5"/>
        <v>0</v>
      </c>
      <c r="BC5" s="115">
        <f t="shared" si="5"/>
        <v>0</v>
      </c>
      <c r="BD5" s="115">
        <f t="shared" si="5"/>
        <v>0</v>
      </c>
      <c r="BE5" s="115">
        <f t="shared" si="5"/>
        <v>310000</v>
      </c>
      <c r="BF5" s="115">
        <f t="shared" si="5"/>
        <v>0</v>
      </c>
      <c r="BG5" s="115">
        <f t="shared" si="5"/>
        <v>0</v>
      </c>
      <c r="BH5" s="115">
        <f t="shared" si="5"/>
        <v>0</v>
      </c>
      <c r="BI5" s="115">
        <f t="shared" si="5"/>
        <v>0</v>
      </c>
      <c r="BJ5" s="115">
        <f t="shared" si="5"/>
        <v>0</v>
      </c>
      <c r="BK5" s="115">
        <f t="shared" si="5"/>
        <v>0</v>
      </c>
      <c r="BL5" s="115">
        <f t="shared" si="5"/>
        <v>0</v>
      </c>
      <c r="BM5" s="115">
        <f t="shared" si="5"/>
        <v>0</v>
      </c>
    </row>
    <row r="6" s="96" customFormat="true" ht="31.5" customHeight="true" spans="1:65">
      <c r="A6" s="81" t="s">
        <v>226</v>
      </c>
      <c r="B6" s="81" t="s">
        <v>227</v>
      </c>
      <c r="C6" s="81" t="s">
        <v>79</v>
      </c>
      <c r="D6" s="107">
        <f t="shared" si="0"/>
        <v>28824100</v>
      </c>
      <c r="E6" s="107">
        <f>SUM(E5-E7-E8-E9-E11-E10-E12)</f>
        <v>28824100</v>
      </c>
      <c r="F6" s="107"/>
      <c r="G6" s="115">
        <f t="shared" si="1"/>
        <v>28824100</v>
      </c>
      <c r="H6" s="115">
        <f t="shared" si="2"/>
        <v>20356800</v>
      </c>
      <c r="I6" s="115">
        <f>SUM('一般公共预算财政拨款基本支出经济分类表（七）'!B6)</f>
        <v>9662400</v>
      </c>
      <c r="J6" s="115">
        <f>SUM('一般公共预算财政拨款基本支出经济分类表（七）'!B7)</f>
        <v>9185500</v>
      </c>
      <c r="K6" s="115">
        <f>SUM('一般公共预算财政拨款基本支出经济分类表（七）'!B9)</f>
        <v>805200</v>
      </c>
      <c r="L6" s="115">
        <f>SUM('一般公共预算财政拨款基本支出经济分类表（七）'!B8)</f>
        <v>703700</v>
      </c>
      <c r="M6" s="115"/>
      <c r="N6" s="115"/>
      <c r="O6" s="115"/>
      <c r="P6" s="115"/>
      <c r="Q6" s="115">
        <f>SUM('一般公共预算财政拨款基本支出经济分类表（七）'!B14)</f>
        <v>0</v>
      </c>
      <c r="R6" s="115">
        <f>SUM(S6:AO6)</f>
        <v>8157300</v>
      </c>
      <c r="S6" s="115">
        <f>SUM('一般公共预算财政拨款基本支出经济分类表（七）'!D7)</f>
        <v>1110000</v>
      </c>
      <c r="T6" s="115">
        <f>SUM('一般公共预算财政拨款基本支出经济分类表（七）'!D8)</f>
        <v>250000</v>
      </c>
      <c r="U6" s="115">
        <f>SUM('一般公共预算财政拨款基本支出经济分类表（七）'!D9)</f>
        <v>10000</v>
      </c>
      <c r="V6" s="115">
        <f>SUM('一般公共预算财政拨款基本支出经济分类表（七）'!D27)</f>
        <v>13000</v>
      </c>
      <c r="W6" s="115">
        <f>SUM('一般公共预算财政拨款基本支出经济分类表（七）'!D28)</f>
        <v>1050000</v>
      </c>
      <c r="X6" s="115">
        <f>SUM('一般公共预算财政拨款基本支出经济分类表（七）'!D29)</f>
        <v>10000</v>
      </c>
      <c r="Y6" s="115">
        <f>SUM('一般公共预算财政拨款基本支出经济分类表（七）'!D30)</f>
        <v>375900</v>
      </c>
      <c r="Z6" s="115">
        <f>SUM('一般公共预算财政拨款基本支出经济分类表（七）'!D10)</f>
        <v>1630000</v>
      </c>
      <c r="AA6" s="115">
        <f>SUM('一般公共预算财政拨款基本支出经济分类表（七）'!D12)</f>
        <v>300000</v>
      </c>
      <c r="AB6" s="115">
        <f>SUM('一般公共预算财政拨款基本支出经济分类表（七）'!D24)</f>
        <v>316600</v>
      </c>
      <c r="AC6" s="115">
        <f>SUM('一般公共预算财政拨款基本支出经济分类表（七）'!D25)</f>
        <v>158400</v>
      </c>
      <c r="AD6" s="115">
        <f>SUM('一般公共预算财政拨款基本支出经济分类表（七）'!D21+'一般公共预算财政拨款基本支出经济分类表（七）'!D22)</f>
        <v>1643400</v>
      </c>
      <c r="AE6" s="115">
        <f>SUM('一般公共预算财政拨款基本支出经济分类表（七）'!D13)</f>
        <v>20000</v>
      </c>
      <c r="AF6" s="115">
        <f>SUM('一般公共预算财政拨款基本支出经济分类表（七）'!D14)</f>
        <v>20000</v>
      </c>
      <c r="AG6" s="115">
        <f>SUM('一般公共预算财政拨款基本支出经济分类表（七）'!D16)</f>
        <v>0</v>
      </c>
      <c r="AH6" s="115"/>
      <c r="AI6" s="115">
        <f>SUM('一般公共预算财政拨款基本支出经济分类表（七）'!D17)</f>
        <v>0</v>
      </c>
      <c r="AJ6" s="115">
        <f>SUM('一般公共预算财政拨款基本支出经济分类表（七）'!D18)</f>
        <v>50000</v>
      </c>
      <c r="AK6" s="115">
        <f>SUM('一般公共预算财政拨款基本支出经济分类表（七）'!D19)</f>
        <v>760000</v>
      </c>
      <c r="AL6" s="115">
        <f>SUM('一般公共预算财政拨款基本支出经济分类表（七）'!D15)</f>
        <v>50000</v>
      </c>
      <c r="AM6" s="115">
        <f>SUM('一般公共预算财政拨款基本支出经济分类表（七）'!D31)</f>
        <v>20000</v>
      </c>
      <c r="AN6" s="115">
        <f>SUM('一般公共预算财政拨款基本支出经济分类表（七）'!D11)</f>
        <v>270000</v>
      </c>
      <c r="AO6" s="115">
        <f>SUM('一般公共预算财政拨款基本支出经济分类表（七）'!D20)</f>
        <v>100000</v>
      </c>
      <c r="AP6" s="115">
        <f>SUM(AQ6:AW6)</f>
        <v>0</v>
      </c>
      <c r="AQ6" s="115"/>
      <c r="AR6" s="115"/>
      <c r="AS6" s="115"/>
      <c r="AT6" s="115"/>
      <c r="AU6" s="115"/>
      <c r="AV6" s="115">
        <f>SUM('一般公共预算财政拨款基本支出经济分类表（七）'!B17)</f>
        <v>0</v>
      </c>
      <c r="AW6" s="115">
        <f>SUM('一般公共预算财政拨款基本支出经济分类表（七）'!B20)</f>
        <v>0</v>
      </c>
      <c r="AX6" s="115">
        <f>SUM(AY6:BK6)</f>
        <v>310000</v>
      </c>
      <c r="AY6" s="115"/>
      <c r="AZ6" s="115"/>
      <c r="BA6" s="115"/>
      <c r="BB6" s="115"/>
      <c r="BC6" s="115"/>
      <c r="BD6" s="115"/>
      <c r="BE6" s="115">
        <f>SUM('一般公共预算财政拨款基本支出经济分类表（七）'!B22)</f>
        <v>310000</v>
      </c>
      <c r="BF6" s="115">
        <f>SUM('一般公共预算财政拨款基本支出经济分类表（七）'!B23)</f>
        <v>0</v>
      </c>
      <c r="BG6" s="115">
        <f>SUM('一般公共预算财政拨款基本支出经济分类表（七）'!B24)</f>
        <v>0</v>
      </c>
      <c r="BH6" s="115"/>
      <c r="BI6" s="115"/>
      <c r="BJ6" s="115"/>
      <c r="BK6" s="115"/>
      <c r="BL6" s="115"/>
      <c r="BM6" s="115"/>
    </row>
    <row r="7" s="96" customFormat="true" ht="31.5" customHeight="true" spans="1:65">
      <c r="A7" s="108" t="s">
        <v>228</v>
      </c>
      <c r="B7" s="108" t="s">
        <v>229</v>
      </c>
      <c r="C7" s="109" t="s">
        <v>230</v>
      </c>
      <c r="D7" s="107">
        <f t="shared" si="0"/>
        <v>3011300</v>
      </c>
      <c r="E7" s="107">
        <f>SUM('一般公共预算财政拨款基本支出经济分类表（七）'!B10)</f>
        <v>3011300</v>
      </c>
      <c r="F7" s="107"/>
      <c r="G7" s="115">
        <f t="shared" si="1"/>
        <v>3011300</v>
      </c>
      <c r="H7" s="115">
        <f t="shared" si="2"/>
        <v>3011300</v>
      </c>
      <c r="I7" s="115"/>
      <c r="J7" s="115"/>
      <c r="K7" s="115"/>
      <c r="L7" s="115"/>
      <c r="M7" s="115">
        <f>SUM('一般公共预算财政拨款基本支出经济分类表（七）'!B10)</f>
        <v>3011300</v>
      </c>
      <c r="N7" s="115"/>
      <c r="O7" s="115"/>
      <c r="P7" s="115"/>
      <c r="Q7" s="115"/>
      <c r="R7" s="115">
        <f>SUM(S7:AO7)</f>
        <v>0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>
        <f>SUM(AQ7:AW7)</f>
        <v>0</v>
      </c>
      <c r="AQ7" s="115"/>
      <c r="AR7" s="115"/>
      <c r="AS7" s="115"/>
      <c r="AT7" s="115"/>
      <c r="AU7" s="115"/>
      <c r="AV7" s="115"/>
      <c r="AW7" s="115"/>
      <c r="AX7" s="115">
        <f>SUM(AY7:BK7)</f>
        <v>0</v>
      </c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</row>
    <row r="8" s="96" customFormat="true" ht="31.5" customHeight="true" spans="1:65">
      <c r="A8" s="108" t="s">
        <v>231</v>
      </c>
      <c r="B8" s="108" t="s">
        <v>232</v>
      </c>
      <c r="C8" s="81" t="s">
        <v>233</v>
      </c>
      <c r="D8" s="107">
        <f t="shared" si="0"/>
        <v>47900</v>
      </c>
      <c r="E8" s="107">
        <f>SUM('一般公共预算财政拨款基本支出经济分类表（七）'!B12)</f>
        <v>47900</v>
      </c>
      <c r="F8" s="107"/>
      <c r="G8" s="115">
        <f t="shared" si="1"/>
        <v>47900</v>
      </c>
      <c r="H8" s="115">
        <f t="shared" si="2"/>
        <v>47900</v>
      </c>
      <c r="I8" s="115"/>
      <c r="J8" s="115"/>
      <c r="K8" s="115"/>
      <c r="L8" s="115"/>
      <c r="M8" s="115"/>
      <c r="N8" s="115"/>
      <c r="O8" s="115">
        <f>SUM('一般公共预算财政拨款基本支出经济分类表（七）'!B12)</f>
        <v>47900</v>
      </c>
      <c r="P8" s="115"/>
      <c r="Q8" s="115"/>
      <c r="R8" s="115">
        <f>SUM(S8:AO8)</f>
        <v>0</v>
      </c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>
        <f>SUM(AQ8:AW8)</f>
        <v>0</v>
      </c>
      <c r="AQ8" s="115"/>
      <c r="AR8" s="115"/>
      <c r="AS8" s="115"/>
      <c r="AT8" s="115"/>
      <c r="AU8" s="115"/>
      <c r="AV8" s="115"/>
      <c r="AW8" s="115"/>
      <c r="AX8" s="115">
        <f>SUM(AY8:BK8)</f>
        <v>0</v>
      </c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</row>
    <row r="9" s="96" customFormat="true" ht="31.5" customHeight="true" spans="1:65">
      <c r="A9" s="110" t="s">
        <v>234</v>
      </c>
      <c r="B9" s="110" t="s">
        <v>235</v>
      </c>
      <c r="C9" s="111" t="s">
        <v>191</v>
      </c>
      <c r="D9" s="107">
        <f t="shared" si="0"/>
        <v>1106400</v>
      </c>
      <c r="E9" s="107">
        <v>1106400</v>
      </c>
      <c r="F9" s="107"/>
      <c r="G9" s="115">
        <f t="shared" si="1"/>
        <v>1106400</v>
      </c>
      <c r="H9" s="115">
        <f t="shared" si="2"/>
        <v>1106400</v>
      </c>
      <c r="I9" s="115"/>
      <c r="J9" s="115"/>
      <c r="K9" s="115"/>
      <c r="L9" s="115"/>
      <c r="M9" s="115"/>
      <c r="N9" s="115">
        <v>1106400</v>
      </c>
      <c r="O9" s="115"/>
      <c r="P9" s="115"/>
      <c r="Q9" s="115"/>
      <c r="R9" s="115">
        <f>SUM(S9:AO9)</f>
        <v>0</v>
      </c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>
        <f>SUM(AQ9:AW9)</f>
        <v>0</v>
      </c>
      <c r="AQ9" s="115"/>
      <c r="AR9" s="115"/>
      <c r="AS9" s="115"/>
      <c r="AT9" s="115"/>
      <c r="AU9" s="115"/>
      <c r="AV9" s="115"/>
      <c r="AW9" s="115"/>
      <c r="AX9" s="115">
        <f>SUM(AY9:BK9)</f>
        <v>0</v>
      </c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</row>
    <row r="10" s="96" customFormat="true" ht="31.5" customHeight="true" spans="1:65">
      <c r="A10" s="110" t="s">
        <v>236</v>
      </c>
      <c r="B10" s="110" t="s">
        <v>237</v>
      </c>
      <c r="C10" s="111" t="s">
        <v>191</v>
      </c>
      <c r="D10" s="107">
        <f t="shared" si="0"/>
        <v>116900</v>
      </c>
      <c r="E10" s="107">
        <v>116900</v>
      </c>
      <c r="F10" s="107"/>
      <c r="G10" s="115">
        <f t="shared" si="1"/>
        <v>116900</v>
      </c>
      <c r="H10" s="115">
        <f t="shared" si="2"/>
        <v>116900</v>
      </c>
      <c r="I10" s="115"/>
      <c r="J10" s="115"/>
      <c r="K10" s="115"/>
      <c r="L10" s="115"/>
      <c r="M10" s="115"/>
      <c r="N10" s="107">
        <v>116900</v>
      </c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</row>
    <row r="11" s="96" customFormat="true" ht="31.5" customHeight="true" spans="1:65">
      <c r="A11" s="108" t="s">
        <v>238</v>
      </c>
      <c r="B11" s="108" t="s">
        <v>156</v>
      </c>
      <c r="C11" s="108" t="s">
        <v>156</v>
      </c>
      <c r="D11" s="107">
        <f t="shared" ref="D11:D15" si="6">SUM(E11:F11)</f>
        <v>1900000</v>
      </c>
      <c r="E11" s="107">
        <f>SUM('一般公共预算财政拨款基本支出经济分类表（七）'!B13)</f>
        <v>1900000</v>
      </c>
      <c r="F11" s="107"/>
      <c r="G11" s="115">
        <f t="shared" ref="G11:G15" si="7">SUM(H11+R11+AP11+AX11+BK11+BL11+BM11)</f>
        <v>1900000</v>
      </c>
      <c r="H11" s="115">
        <f t="shared" ref="H11:H15" si="8">SUM(I11:Q11)</f>
        <v>1900000</v>
      </c>
      <c r="I11" s="115"/>
      <c r="J11" s="115"/>
      <c r="K11" s="115"/>
      <c r="L11" s="115"/>
      <c r="M11" s="115"/>
      <c r="N11" s="115"/>
      <c r="O11" s="115"/>
      <c r="P11" s="115">
        <f>SUM('一般公共预算财政拨款基本支出经济分类表（七）'!B13)</f>
        <v>1900000</v>
      </c>
      <c r="Q11" s="115"/>
      <c r="R11" s="115">
        <f t="shared" ref="R11:R15" si="9">SUM(S11:AO11)</f>
        <v>0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>
        <f t="shared" ref="AP11:AP15" si="10">SUM(AQ11:AW11)</f>
        <v>0</v>
      </c>
      <c r="AQ11" s="115"/>
      <c r="AR11" s="115"/>
      <c r="AS11" s="115"/>
      <c r="AT11" s="115"/>
      <c r="AU11" s="115"/>
      <c r="AV11" s="115"/>
      <c r="AW11" s="115"/>
      <c r="AX11" s="115">
        <f t="shared" ref="AX11:AX15" si="11">SUM(AY11:BK11)</f>
        <v>0</v>
      </c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</row>
    <row r="12" s="96" customFormat="true" ht="31.5" customHeight="true" spans="1:65">
      <c r="A12" s="108" t="s">
        <v>239</v>
      </c>
      <c r="B12" s="108" t="s">
        <v>240</v>
      </c>
      <c r="C12" s="108" t="s">
        <v>241</v>
      </c>
      <c r="D12" s="107">
        <f t="shared" si="6"/>
        <v>107400</v>
      </c>
      <c r="E12" s="107">
        <f>SUM('一般公共预算财政拨款基本支出经济分类表（七）'!B19)</f>
        <v>107400</v>
      </c>
      <c r="F12" s="107"/>
      <c r="G12" s="115">
        <f t="shared" si="7"/>
        <v>107400</v>
      </c>
      <c r="H12" s="115">
        <f t="shared" si="8"/>
        <v>0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>
        <f t="shared" si="9"/>
        <v>0</v>
      </c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>
        <f t="shared" si="10"/>
        <v>107400</v>
      </c>
      <c r="AQ12" s="115">
        <f>SUM('一般公共预算财政拨款基本支出经济分类表（七）'!B19)</f>
        <v>107400</v>
      </c>
      <c r="AR12" s="115"/>
      <c r="AS12" s="115"/>
      <c r="AT12" s="115"/>
      <c r="AU12" s="115"/>
      <c r="AV12" s="115"/>
      <c r="AW12" s="115"/>
      <c r="AX12" s="115">
        <f t="shared" si="11"/>
        <v>0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</row>
    <row r="13" s="96" customFormat="true" ht="31.5" customHeight="true" spans="1:65">
      <c r="A13" s="108" t="s">
        <v>242</v>
      </c>
      <c r="B13" s="108" t="s">
        <v>75</v>
      </c>
      <c r="C13" s="81" t="s">
        <v>243</v>
      </c>
      <c r="D13" s="107">
        <f t="shared" si="6"/>
        <v>700000</v>
      </c>
      <c r="E13" s="107"/>
      <c r="F13" s="107">
        <v>700000</v>
      </c>
      <c r="G13" s="115">
        <f t="shared" si="7"/>
        <v>700000</v>
      </c>
      <c r="H13" s="115">
        <f t="shared" si="8"/>
        <v>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>
        <f t="shared" si="9"/>
        <v>0</v>
      </c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>
        <f t="shared" si="10"/>
        <v>700000</v>
      </c>
      <c r="AQ13" s="115">
        <v>700000</v>
      </c>
      <c r="AR13" s="115"/>
      <c r="AS13" s="115"/>
      <c r="AT13" s="115"/>
      <c r="AU13" s="115"/>
      <c r="AV13" s="115"/>
      <c r="AW13" s="115"/>
      <c r="AX13" s="115">
        <f t="shared" si="11"/>
        <v>0</v>
      </c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</row>
    <row r="14" s="96" customFormat="true" ht="31.5" customHeight="true" spans="1:65">
      <c r="A14" s="108" t="s">
        <v>242</v>
      </c>
      <c r="B14" s="108" t="s">
        <v>75</v>
      </c>
      <c r="C14" s="81" t="s">
        <v>244</v>
      </c>
      <c r="D14" s="107">
        <f t="shared" si="6"/>
        <v>3000000</v>
      </c>
      <c r="E14" s="107"/>
      <c r="F14" s="107">
        <v>3000000</v>
      </c>
      <c r="G14" s="115">
        <f t="shared" si="7"/>
        <v>3000000</v>
      </c>
      <c r="H14" s="115">
        <f t="shared" si="8"/>
        <v>3000000</v>
      </c>
      <c r="I14" s="115"/>
      <c r="J14" s="115">
        <v>3000000</v>
      </c>
      <c r="K14" s="115"/>
      <c r="L14" s="115"/>
      <c r="M14" s="115"/>
      <c r="N14" s="115"/>
      <c r="O14" s="115"/>
      <c r="P14" s="115"/>
      <c r="Q14" s="115"/>
      <c r="R14" s="115">
        <f t="shared" si="9"/>
        <v>0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>
        <f t="shared" si="10"/>
        <v>0</v>
      </c>
      <c r="AQ14" s="115"/>
      <c r="AR14" s="115"/>
      <c r="AS14" s="115"/>
      <c r="AT14" s="115"/>
      <c r="AU14" s="115"/>
      <c r="AV14" s="115"/>
      <c r="AW14" s="115"/>
      <c r="AX14" s="115">
        <f t="shared" si="11"/>
        <v>0</v>
      </c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</row>
    <row r="15" s="96" customFormat="true" ht="31.5" customHeight="true" spans="1:65">
      <c r="A15" s="108" t="s">
        <v>242</v>
      </c>
      <c r="B15" s="108" t="s">
        <v>75</v>
      </c>
      <c r="C15" s="81" t="s">
        <v>245</v>
      </c>
      <c r="D15" s="107">
        <f t="shared" si="6"/>
        <v>2000000</v>
      </c>
      <c r="E15" s="107"/>
      <c r="F15" s="107">
        <v>2000000</v>
      </c>
      <c r="G15" s="115">
        <f t="shared" si="7"/>
        <v>2000000</v>
      </c>
      <c r="H15" s="115">
        <f t="shared" si="8"/>
        <v>2000000</v>
      </c>
      <c r="I15" s="115"/>
      <c r="J15" s="115">
        <v>2000000</v>
      </c>
      <c r="K15" s="115"/>
      <c r="L15" s="115"/>
      <c r="M15" s="115"/>
      <c r="N15" s="115"/>
      <c r="O15" s="115"/>
      <c r="P15" s="115"/>
      <c r="Q15" s="115"/>
      <c r="R15" s="115">
        <f t="shared" si="9"/>
        <v>0</v>
      </c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>
        <f t="shared" si="10"/>
        <v>0</v>
      </c>
      <c r="AQ15" s="115"/>
      <c r="AR15" s="115"/>
      <c r="AS15" s="115"/>
      <c r="AT15" s="115"/>
      <c r="AU15" s="115"/>
      <c r="AV15" s="115"/>
      <c r="AW15" s="115"/>
      <c r="AX15" s="115">
        <f t="shared" si="11"/>
        <v>0</v>
      </c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</row>
    <row r="16" s="96" customFormat="true" ht="31.5" customHeight="true" spans="1:65">
      <c r="A16" s="108"/>
      <c r="B16" s="108"/>
      <c r="C16" s="108"/>
      <c r="D16" s="107"/>
      <c r="E16" s="107"/>
      <c r="F16" s="107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</row>
    <row r="17" s="96" customFormat="true" ht="31.5" customHeight="true" spans="1:65">
      <c r="A17" s="108"/>
      <c r="B17" s="108"/>
      <c r="C17" s="108"/>
      <c r="D17" s="107"/>
      <c r="E17" s="107"/>
      <c r="F17" s="107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</row>
    <row r="18" s="96" customFormat="true" ht="31.5" customHeight="true" spans="1:65">
      <c r="A18" s="108"/>
      <c r="B18" s="108"/>
      <c r="C18" s="81"/>
      <c r="D18" s="107"/>
      <c r="E18" s="107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</row>
    <row r="19" s="96" customFormat="true" ht="31.5" customHeight="true" spans="1:65">
      <c r="A19" s="108"/>
      <c r="B19" s="108"/>
      <c r="C19" s="81"/>
      <c r="D19" s="107"/>
      <c r="E19" s="107"/>
      <c r="F19" s="107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</row>
    <row r="20" s="96" customFormat="true" ht="31.5" customHeight="true" spans="1:65">
      <c r="A20" s="108"/>
      <c r="B20" s="108"/>
      <c r="C20" s="81"/>
      <c r="D20" s="107"/>
      <c r="E20" s="107"/>
      <c r="F20" s="107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</row>
    <row r="21" s="96" customFormat="true" ht="31.5" customHeight="true" spans="1:65">
      <c r="A21" s="108"/>
      <c r="B21" s="108"/>
      <c r="C21" s="81"/>
      <c r="D21" s="107"/>
      <c r="E21" s="107"/>
      <c r="F21" s="107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</row>
    <row r="22" s="96" customFormat="true" ht="31.5" customHeight="true" spans="1:65">
      <c r="A22" s="108"/>
      <c r="B22" s="108"/>
      <c r="C22" s="81"/>
      <c r="D22" s="107"/>
      <c r="E22" s="107"/>
      <c r="F22" s="107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</row>
    <row r="23" s="96" customFormat="true" ht="31.5" customHeight="true" spans="1:65">
      <c r="A23" s="108"/>
      <c r="B23" s="108"/>
      <c r="C23" s="81"/>
      <c r="D23" s="107"/>
      <c r="E23" s="107"/>
      <c r="F23" s="107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</row>
    <row r="24" s="96" customFormat="true" ht="31.5" customHeight="true" spans="1:65">
      <c r="A24" s="108"/>
      <c r="B24" s="108"/>
      <c r="C24" s="81"/>
      <c r="D24" s="107"/>
      <c r="E24" s="107"/>
      <c r="F24" s="107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</row>
    <row r="25" s="96" customFormat="true" ht="31.5" customHeight="true" spans="1:65">
      <c r="A25" s="108"/>
      <c r="B25" s="108"/>
      <c r="C25" s="81"/>
      <c r="D25" s="107"/>
      <c r="E25" s="107"/>
      <c r="F25" s="107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</row>
    <row r="26" customHeight="true" spans="2:4">
      <c r="B26" s="112"/>
      <c r="C26" s="112"/>
      <c r="D26" s="112"/>
    </row>
    <row r="27" customHeight="true" spans="2:3">
      <c r="B27" s="112"/>
      <c r="C27" s="112"/>
    </row>
  </sheetData>
  <mergeCells count="24">
    <mergeCell ref="A1:Q1"/>
    <mergeCell ref="R1:AO1"/>
    <mergeCell ref="AP1:BM1"/>
    <mergeCell ref="A2:C2"/>
    <mergeCell ref="R2:W2"/>
    <mergeCell ref="AN2:AO2"/>
    <mergeCell ref="AP2:AV2"/>
    <mergeCell ref="BK2:BM2"/>
    <mergeCell ref="A3:C3"/>
    <mergeCell ref="I3:L3"/>
    <mergeCell ref="M3:O3"/>
    <mergeCell ref="S3:Z3"/>
    <mergeCell ref="AA3:AD3"/>
    <mergeCell ref="AG3:AI3"/>
    <mergeCell ref="AJ3:AK3"/>
    <mergeCell ref="AQ3:AR3"/>
    <mergeCell ref="AU3:AV3"/>
    <mergeCell ref="BA3:BD3"/>
    <mergeCell ref="BE3:BG3"/>
    <mergeCell ref="BI3:BJ3"/>
    <mergeCell ref="BK3:BL3"/>
    <mergeCell ref="D3:D4"/>
    <mergeCell ref="E3:E4"/>
    <mergeCell ref="F3:F4"/>
  </mergeCells>
  <pageMargins left="0.866141732283464" right="0.433070866141732" top="1.06299212598425" bottom="0.590551181102362" header="0.31496062992126" footer="0.551181102362205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2017-04-07T16:05:00Z</dcterms:created>
  <cp:lastPrinted>2021-04-08T15:42:00Z</cp:lastPrinted>
  <dcterms:modified xsi:type="dcterms:W3CDTF">2023-11-14T11:41:49Z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