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 tabRatio="829" activeTab="4"/>
  </bookViews>
  <sheets>
    <sheet name="部门基本情况表" sheetId="1" r:id="rId1"/>
    <sheet name="部门预算收支总表（一）" sheetId="2" r:id="rId2"/>
    <sheet name="部门预算收入总表（二）" sheetId="3" r:id="rId3"/>
    <sheet name="部门预算支出总表（三）" sheetId="4" r:id="rId4"/>
    <sheet name="财政拨款预算收支总表（四）" sheetId="5" r:id="rId5"/>
    <sheet name="纳入财政专户管理的事业收入支出表（五）" sheetId="6" r:id="rId6"/>
    <sheet name="一般公共预算财政拨款支出表（六）" sheetId="7" r:id="rId7"/>
    <sheet name="一般公共预算财政拨款基本支出经济分类表（七）" sheetId="8" r:id="rId8"/>
    <sheet name="一般公共预算财政拨款基本及项目经济分类总表（八）" sheetId="9" r:id="rId9"/>
    <sheet name="政府性基金预算收入表（九）" sheetId="10" r:id="rId10"/>
    <sheet name="政府性基金预算支出表（十）" sheetId="11" r:id="rId11"/>
    <sheet name="三公经费表（十一）" sheetId="12" r:id="rId12"/>
    <sheet name="机关运行经费（十二）" sheetId="13" r:id="rId13"/>
    <sheet name="政府采购预算计划表（十三）" sheetId="14" r:id="rId14"/>
  </sheets>
  <definedNames>
    <definedName name="_xlnm.Print_Titles" localSheetId="2">'部门预算收入总表（二）'!$1:$4</definedName>
    <definedName name="_xlnm.Print_Titles" localSheetId="3">'部门预算支出总表（三）'!$1:$4</definedName>
    <definedName name="_xlnm.Print_Titles" localSheetId="8">'一般公共预算财政拨款基本及项目经济分类总表（八）'!$1:$4</definedName>
    <definedName name="_xlnm.Print_Titles" localSheetId="6">'一般公共预算财政拨款支出表（六）'!$1:$4</definedName>
    <definedName name="_xlnm.Print_Titles" localSheetId="13">'政府采购预算计划表（十三）'!$1:$4</definedName>
    <definedName name="_xlnm._FilterDatabase" localSheetId="2" hidden="1">'部门预算收入总表（二）'!$A$5:$G$5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A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行政单位医疗   2101101，           事业单位医疗   2101102</t>
        </r>
      </text>
    </comment>
  </commentList>
</comments>
</file>

<file path=xl/sharedStrings.xml><?xml version="1.0" encoding="utf-8"?>
<sst xmlns="http://schemas.openxmlformats.org/spreadsheetml/2006/main" count="495" uniqueCount="289">
  <si>
    <t>2022年部门基本情况表</t>
  </si>
  <si>
    <t>编报单位：万荣县光华乡人民政府</t>
  </si>
  <si>
    <t xml:space="preserve">        单位：人、元、辆</t>
  </si>
  <si>
    <t>单位名称</t>
  </si>
  <si>
    <t>单位
性质</t>
  </si>
  <si>
    <t>人数
合计</t>
  </si>
  <si>
    <t>在职人数</t>
  </si>
  <si>
    <t>人员经费</t>
  </si>
  <si>
    <t>离退休人数</t>
  </si>
  <si>
    <t>优抚
对象
人数</t>
  </si>
  <si>
    <t>享受
遗属
补助
人数</t>
  </si>
  <si>
    <t>车辆  编制数</t>
  </si>
  <si>
    <t>备注</t>
  </si>
  <si>
    <t>小计</t>
  </si>
  <si>
    <t>行政</t>
  </si>
  <si>
    <t>事 业</t>
  </si>
  <si>
    <t>离休</t>
  </si>
  <si>
    <t>退休</t>
  </si>
  <si>
    <t>全额</t>
  </si>
  <si>
    <t>差额</t>
  </si>
  <si>
    <t>自收
自支</t>
  </si>
  <si>
    <t>光华乡人民政府</t>
  </si>
  <si>
    <t>合  计</t>
  </si>
  <si>
    <t>2022年部门预算收支总表</t>
  </si>
  <si>
    <t>单位：元</t>
  </si>
  <si>
    <r>
      <rPr>
        <sz val="9"/>
        <rFont val="宋体"/>
        <charset val="134"/>
      </rPr>
      <t xml:space="preserve">收 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 xml:space="preserve"> 入</t>
    </r>
  </si>
  <si>
    <r>
      <rPr>
        <sz val="9"/>
        <rFont val="宋体"/>
        <charset val="134"/>
      </rPr>
      <t xml:space="preserve">支  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>出</t>
    </r>
  </si>
  <si>
    <t>项    目</t>
  </si>
  <si>
    <t>预算数</t>
  </si>
  <si>
    <t>一、一般公共预算</t>
  </si>
  <si>
    <t>一、一般公共服务支出</t>
  </si>
  <si>
    <t xml:space="preserve">    其中：一般公共预算财政拨款</t>
  </si>
  <si>
    <t>二、外交支出</t>
  </si>
  <si>
    <t xml:space="preserve">          纳入财政专户管理的事业收入</t>
  </si>
  <si>
    <t>三、国防支出</t>
  </si>
  <si>
    <t>二、政府性基金</t>
  </si>
  <si>
    <t>四、公共安全支出</t>
  </si>
  <si>
    <t>三、社会保险基金</t>
  </si>
  <si>
    <t>五、教育支出</t>
  </si>
  <si>
    <t>四、其他收入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</si>
  <si>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</si>
  <si>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</si>
  <si>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</si>
  <si>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</si>
  <si>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</si>
  <si>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</si>
  <si>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</si>
  <si>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</si>
  <si>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</si>
  <si>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</si>
  <si>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</si>
  <si>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</si>
  <si>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</si>
  <si>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</si>
  <si>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</si>
  <si>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</si>
  <si>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</si>
  <si>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</si>
  <si>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</si>
  <si>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</si>
  <si>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</si>
  <si>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</si>
  <si>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</si>
  <si>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收 入 合 计</t>
  </si>
  <si>
    <t>支 出 合 计</t>
  </si>
  <si>
    <t>2022年部门预算收入总表</t>
  </si>
  <si>
    <r>
      <rPr>
        <sz val="9"/>
        <rFont val="宋体"/>
        <charset val="134"/>
      </rPr>
      <t xml:space="preserve">项 </t>
    </r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 xml:space="preserve">  目</t>
    </r>
  </si>
  <si>
    <t>本年收入合计</t>
  </si>
  <si>
    <t>一般公共预算</t>
  </si>
  <si>
    <t>政府性基金</t>
  </si>
  <si>
    <t>其他       各项收入</t>
  </si>
  <si>
    <t>科目编码</t>
  </si>
  <si>
    <t>科目名称</t>
  </si>
  <si>
    <t>一般公共预算财政拨款</t>
  </si>
  <si>
    <t>纳入专户管理的事业收入</t>
  </si>
  <si>
    <t>2010301</t>
  </si>
  <si>
    <t>行政运行</t>
  </si>
  <si>
    <t>2080505</t>
  </si>
  <si>
    <t>机关事业单位基本养老保险缴费支出</t>
  </si>
  <si>
    <t>2089999</t>
  </si>
  <si>
    <t>其他社会保障和就业支出</t>
  </si>
  <si>
    <t>2101101</t>
  </si>
  <si>
    <t>行政单位医疗</t>
  </si>
  <si>
    <t>2210201</t>
  </si>
  <si>
    <t>住房公积金</t>
  </si>
  <si>
    <t>2080899</t>
  </si>
  <si>
    <t>其他优抚支出</t>
  </si>
  <si>
    <t>2010302</t>
  </si>
  <si>
    <t>一般行政管理事务</t>
  </si>
  <si>
    <t>2010107</t>
  </si>
  <si>
    <t>人大代表履职能力提升</t>
  </si>
  <si>
    <t>2010108</t>
  </si>
  <si>
    <t>代表工作</t>
  </si>
  <si>
    <t>2130126</t>
  </si>
  <si>
    <t>农村公益事业</t>
  </si>
  <si>
    <t>2130705</t>
  </si>
  <si>
    <t>对村民委员会和村党支部的补助</t>
  </si>
  <si>
    <t>2100410</t>
  </si>
  <si>
    <t>突发公共卫生事件应急处理</t>
  </si>
  <si>
    <t>2022年部门预算支出总表</t>
  </si>
  <si>
    <r>
      <rPr>
        <sz val="9"/>
        <rFont val="宋体"/>
        <charset val="134"/>
      </rPr>
      <t xml:space="preserve">项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 xml:space="preserve">  目</t>
    </r>
  </si>
  <si>
    <t>本年支出合计</t>
  </si>
  <si>
    <t>基本支出</t>
  </si>
  <si>
    <t>项目支出</t>
  </si>
  <si>
    <t>项  目 名 称</t>
  </si>
  <si>
    <t>2022年财政拨款预算收支总表</t>
  </si>
  <si>
    <r>
      <rPr>
        <sz val="9"/>
        <rFont val="宋体"/>
        <charset val="134"/>
      </rPr>
      <t xml:space="preserve">收   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入</t>
    </r>
  </si>
  <si>
    <t>支       出</t>
  </si>
  <si>
    <r>
      <rPr>
        <sz val="9"/>
        <rFont val="宋体"/>
        <charset val="134"/>
      </rPr>
      <t xml:space="preserve">项   </t>
    </r>
    <r>
      <rPr>
        <sz val="9"/>
        <rFont val="宋体"/>
        <charset val="134"/>
      </rPr>
      <t xml:space="preserve"> 目</t>
    </r>
  </si>
  <si>
    <t>金 额</t>
  </si>
  <si>
    <r>
      <rPr>
        <sz val="9"/>
        <rFont val="宋体"/>
        <charset val="134"/>
      </rPr>
      <t xml:space="preserve">项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目</t>
    </r>
  </si>
  <si>
    <t>金  额</t>
  </si>
  <si>
    <t>小 计</t>
  </si>
  <si>
    <t>政府性     基金预算</t>
  </si>
  <si>
    <t xml:space="preserve">    纳入财政专户管理的事业收入</t>
  </si>
  <si>
    <t>2022年纳入财政专户管理的事业收入支出表</t>
  </si>
  <si>
    <r>
      <rPr>
        <sz val="9"/>
        <rFont val="宋体"/>
        <charset val="134"/>
      </rPr>
      <t xml:space="preserve">项  </t>
    </r>
    <r>
      <rPr>
        <sz val="9"/>
        <rFont val="宋体"/>
        <charset val="134"/>
      </rPr>
      <t xml:space="preserve">       </t>
    </r>
    <r>
      <rPr>
        <sz val="9"/>
        <rFont val="宋体"/>
        <charset val="134"/>
      </rPr>
      <t xml:space="preserve">  目</t>
    </r>
  </si>
  <si>
    <r>
      <rPr>
        <sz val="9"/>
        <rFont val="宋体"/>
        <charset val="134"/>
      </rPr>
      <t>项 目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名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称</t>
    </r>
  </si>
  <si>
    <t>2022年一般公共预算财政拨款支出表</t>
  </si>
  <si>
    <r>
      <rPr>
        <sz val="9"/>
        <rFont val="宋体"/>
        <charset val="134"/>
      </rPr>
      <t xml:space="preserve">项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目</t>
    </r>
  </si>
  <si>
    <r>
      <rPr>
        <sz val="9"/>
        <rFont val="宋体"/>
        <charset val="134"/>
      </rPr>
      <t xml:space="preserve">合 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计</t>
    </r>
  </si>
  <si>
    <t>2022年一般公共预算财政拨款基本支出经济分类表</t>
  </si>
  <si>
    <t>经济科目名称</t>
  </si>
  <si>
    <t>预 算 数</t>
  </si>
  <si>
    <t>工资福利支出</t>
  </si>
  <si>
    <t>商品和服务支出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</si>
  <si>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 xml:space="preserve"> 基本工资</t>
    </r>
  </si>
  <si>
    <t>（一）人员经费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</si>
  <si>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 xml:space="preserve"> 津贴补贴</t>
    </r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</si>
  <si>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办公费</t>
    </r>
  </si>
  <si>
    <t xml:space="preserve">     绩效工资</t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</si>
  <si>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印刷费</t>
    </r>
  </si>
  <si>
    <t xml:space="preserve">     奖金</t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</si>
  <si>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手续费</t>
    </r>
  </si>
  <si>
    <t xml:space="preserve">     机关事业单位基本养老保险缴费</t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</si>
  <si>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差旅费</t>
    </r>
  </si>
  <si>
    <t xml:space="preserve">     职工基本医疗保险缴费</t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</si>
  <si>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维修（护）费</t>
    </r>
  </si>
  <si>
    <t xml:space="preserve">     其他社会保障缴费</t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</si>
  <si>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租赁费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</si>
  <si>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住房公积金</t>
    </r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</si>
  <si>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会议费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</si>
  <si>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其他工资福利支出</t>
    </r>
  </si>
  <si>
    <t xml:space="preserve">      培训费</t>
  </si>
  <si>
    <t>对个人和家庭的补助</t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</si>
  <si>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公务接待费</t>
    </r>
  </si>
  <si>
    <t xml:space="preserve">     离休费</t>
  </si>
  <si>
    <t xml:space="preserve">      专用材料费</t>
  </si>
  <si>
    <t xml:space="preserve">     退休费</t>
  </si>
  <si>
    <t xml:space="preserve">      专用燃料费</t>
  </si>
  <si>
    <t xml:space="preserve">     抚恤金</t>
  </si>
  <si>
    <t xml:space="preserve">      劳务费</t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</si>
  <si>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>生活补助</t>
    </r>
  </si>
  <si>
    <t xml:space="preserve">      委托业务费</t>
  </si>
  <si>
    <t xml:space="preserve">     其他对个人和家庭的补助</t>
  </si>
  <si>
    <t xml:space="preserve">      物业管理费</t>
  </si>
  <si>
    <t>资本性支出</t>
  </si>
  <si>
    <t xml:space="preserve">      其他交通费用（交通补贴）</t>
  </si>
  <si>
    <t xml:space="preserve">     办公设备购置</t>
  </si>
  <si>
    <t xml:space="preserve">      其他工资福利支出</t>
  </si>
  <si>
    <t xml:space="preserve">     专用设备购置</t>
  </si>
  <si>
    <t>（二）提取安排经费</t>
  </si>
  <si>
    <t xml:space="preserve">     信息网络及软件购置更新</t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</si>
  <si>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工会经费</t>
    </r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</si>
  <si>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福利费</t>
    </r>
  </si>
  <si>
    <t>（三）保运转费用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</si>
  <si>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 xml:space="preserve"> 水费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</si>
  <si>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 xml:space="preserve"> 电费</t>
    </r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</si>
  <si>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邮电费</t>
    </r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</si>
  <si>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取暖费</t>
    </r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</si>
  <si>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公务用车运行维护费</t>
    </r>
  </si>
  <si>
    <t>2022年一般公共预算财政拨款基本支出、项目支出部门预算及政府预算经济分类总表</t>
  </si>
  <si>
    <t>项目名称</t>
  </si>
  <si>
    <t>机关事业单位基本养老       保险缴费</t>
  </si>
  <si>
    <t>失业、工伤保险缴费</t>
  </si>
  <si>
    <t>职工基本医疗保险缴费</t>
  </si>
  <si>
    <t>遗属及其他优抚人员支出</t>
  </si>
  <si>
    <t>乡镇管理事务</t>
  </si>
  <si>
    <t>乡镇机关食堂补助</t>
  </si>
  <si>
    <t>综治村巡逻费用</t>
  </si>
  <si>
    <t>乡人大代表联络室（点）运转费用</t>
  </si>
  <si>
    <t>乡无固定收入代表履职补贴</t>
  </si>
  <si>
    <t>乡代表活动费用</t>
  </si>
  <si>
    <t>村级转移支付</t>
  </si>
  <si>
    <t>农村离任“两委”主干补贴</t>
  </si>
  <si>
    <t>疫情防控资金</t>
  </si>
  <si>
    <t>农村社会事业</t>
  </si>
  <si>
    <t>人居环境整治资金</t>
  </si>
  <si>
    <t>黄河一号旅游公路水管迁移资金</t>
  </si>
  <si>
    <t>2022年政府性基金预算收入表</t>
  </si>
  <si>
    <r>
      <rPr>
        <sz val="9"/>
        <rFont val="宋体"/>
        <charset val="134"/>
      </rPr>
      <t xml:space="preserve">项 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>目</t>
    </r>
  </si>
  <si>
    <t>备  注</t>
  </si>
  <si>
    <t>收入科目编码</t>
  </si>
  <si>
    <r>
      <rPr>
        <sz val="9"/>
        <rFont val="宋体"/>
        <charset val="134"/>
      </rPr>
      <t>科 目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名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称</t>
    </r>
  </si>
  <si>
    <t>合   计</t>
  </si>
  <si>
    <t>2022年政府性基金预算支出表</t>
  </si>
  <si>
    <r>
      <rPr>
        <sz val="9"/>
        <rFont val="宋体"/>
        <charset val="134"/>
      </rPr>
      <t xml:space="preserve">项         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目</t>
    </r>
  </si>
  <si>
    <t>2022年“三公”经费部门预算情况表</t>
  </si>
  <si>
    <r>
      <rPr>
        <sz val="9"/>
        <rFont val="宋体"/>
        <charset val="134"/>
      </rPr>
      <t xml:space="preserve">项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目</t>
    </r>
  </si>
  <si>
    <t>“三公”经费部门预算数</t>
  </si>
  <si>
    <r>
      <rPr>
        <sz val="9"/>
        <rFont val="宋体"/>
        <charset val="134"/>
      </rPr>
      <t xml:space="preserve">备 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注</t>
    </r>
  </si>
  <si>
    <t>总合计</t>
  </si>
  <si>
    <t>其中：财政拨款</t>
  </si>
  <si>
    <t>小  计</t>
  </si>
  <si>
    <r>
      <rPr>
        <sz val="9"/>
        <rFont val="宋体"/>
        <charset val="134"/>
      </rPr>
      <t xml:space="preserve">合 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计</t>
    </r>
  </si>
  <si>
    <t>因公出国（境）费</t>
  </si>
  <si>
    <t>公用用车购置及运行费</t>
  </si>
  <si>
    <t xml:space="preserve">  其中：公务用车购置费</t>
  </si>
  <si>
    <t xml:space="preserve">        公务用车运行维护费</t>
  </si>
  <si>
    <t>公务接待费</t>
  </si>
  <si>
    <t>情况说明：本单位现有公车一辆，实际保有量一辆，主要用于乡政府工作人员下乡、调研、公示等外出工作。公务接待费用主要用于调研、招商引资、视察等工作，预计接待8批次，共接待约40人，2022年三公经费比上年减少2000元，降低12%。</t>
  </si>
  <si>
    <t xml:space="preserve">   情况说明：要将本部门“三公”经费支出中的公务接待费具体安排情况、接待批次、人次使用文字简要表述。公务用车购置及运行费要将本单位公务用车保有量、用于安排什么工作等文字简要表述。</t>
  </si>
  <si>
    <t>2022年机关运行经费预算财政拨款情况统计表</t>
  </si>
  <si>
    <t>单 位 名 称</t>
  </si>
  <si>
    <t>万荣县光华乡人民政府</t>
  </si>
  <si>
    <t>其中：公务员交通补贴472700元</t>
  </si>
  <si>
    <t xml:space="preserve"> 2022年政府采购预算计划表</t>
  </si>
  <si>
    <t xml:space="preserve">            单位:元</t>
  </si>
  <si>
    <t>序号</t>
  </si>
  <si>
    <t>采购项目名称</t>
  </si>
  <si>
    <t>所属政府采      购目录编码</t>
  </si>
  <si>
    <t>计量  单位</t>
  </si>
  <si>
    <t>采购  数量</t>
  </si>
  <si>
    <t>规格要求</t>
  </si>
  <si>
    <r>
      <rPr>
        <sz val="9"/>
        <rFont val="宋体"/>
        <charset val="134"/>
      </rPr>
      <t xml:space="preserve">资 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金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来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源</t>
    </r>
  </si>
  <si>
    <t>中小微企业或小微 企业预留份额      （是或否）</t>
  </si>
  <si>
    <t>合 计</t>
  </si>
  <si>
    <t>一般公共   预算资金</t>
  </si>
  <si>
    <t>转移支付   资金</t>
  </si>
  <si>
    <t>事业收入</t>
  </si>
  <si>
    <t>其他收入</t>
  </si>
  <si>
    <t>自筹资金</t>
  </si>
  <si>
    <t>复印机</t>
  </si>
  <si>
    <t>A020201</t>
  </si>
  <si>
    <t>台</t>
  </si>
  <si>
    <t>中小微企业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</si>
  <si>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00%</t>
    </r>
  </si>
  <si>
    <t>小微企业</t>
  </si>
  <si>
    <t>机动车保险服务</t>
  </si>
  <si>
    <t>C15040201</t>
  </si>
  <si>
    <t>份</t>
  </si>
  <si>
    <t>强制性责任险</t>
  </si>
  <si>
    <t>空调机</t>
  </si>
  <si>
    <t>A0206180203</t>
  </si>
  <si>
    <t>挂式空调</t>
  </si>
  <si>
    <t>激光打印机</t>
  </si>
  <si>
    <t>A020204</t>
  </si>
  <si>
    <t>多功能打印机</t>
  </si>
  <si>
    <t>互联网信息服务</t>
  </si>
  <si>
    <t>C0302</t>
  </si>
  <si>
    <t>次</t>
  </si>
  <si>
    <t>网费</t>
  </si>
  <si>
    <t>复印纸</t>
  </si>
  <si>
    <t>A090101</t>
  </si>
  <si>
    <t>箱</t>
  </si>
  <si>
    <t>A4纸</t>
  </si>
  <si>
    <t>床类</t>
  </si>
  <si>
    <t>A0601</t>
  </si>
  <si>
    <t>张</t>
  </si>
  <si>
    <t>床</t>
  </si>
  <si>
    <t>柜类</t>
  </si>
  <si>
    <t>A0605</t>
  </si>
  <si>
    <t>个</t>
  </si>
  <si>
    <t>柜</t>
  </si>
  <si>
    <t>台、桌类</t>
  </si>
  <si>
    <t>A0602</t>
  </si>
  <si>
    <t>桌</t>
  </si>
  <si>
    <t>椅凳类</t>
  </si>
  <si>
    <t>A0603</t>
  </si>
  <si>
    <t>把</t>
  </si>
  <si>
    <t>椅</t>
  </si>
  <si>
    <t>公车加油服务</t>
  </si>
  <si>
    <t>C050302</t>
  </si>
  <si>
    <t>加油</t>
  </si>
  <si>
    <t>公车维修和保养服务</t>
  </si>
  <si>
    <t>C050301</t>
  </si>
  <si>
    <t>维修</t>
  </si>
  <si>
    <t>液晶显示器</t>
  </si>
  <si>
    <t>A0201060401</t>
  </si>
  <si>
    <t>显示器</t>
  </si>
  <si>
    <t>清扫车维修和保养服务</t>
  </si>
  <si>
    <t>批</t>
  </si>
  <si>
    <t>清扫车保险</t>
  </si>
  <si>
    <t>保险</t>
  </si>
  <si>
    <t>清扫车加油服务</t>
  </si>
  <si>
    <t>印刷服务</t>
  </si>
  <si>
    <t>C081401</t>
  </si>
  <si>
    <t>印刷</t>
  </si>
  <si>
    <r>
      <rPr>
        <sz val="9"/>
        <rFont val="宋体"/>
        <charset val="134"/>
      </rPr>
      <t xml:space="preserve">合         </t>
    </r>
    <r>
      <rPr>
        <sz val="9"/>
        <rFont val="宋体"/>
        <charset val="134"/>
      </rPr>
      <t xml:space="preserve">  计</t>
    </r>
  </si>
</sst>
</file>

<file path=xl/styles.xml><?xml version="1.0" encoding="utf-8"?>
<styleSheet xmlns="http://schemas.openxmlformats.org/spreadsheetml/2006/main">
  <numFmts count="9">
    <numFmt numFmtId="176" formatCode="#,##0_ "/>
    <numFmt numFmtId="177" formatCode=";;"/>
    <numFmt numFmtId="42" formatCode="_ &quot;￥&quot;* #,##0_ ;_ &quot;￥&quot;* \-#,##0_ ;_ &quot;￥&quot;* &quot;-&quot;_ ;_ @_ "/>
    <numFmt numFmtId="43" formatCode="_ * #,##0.00_ ;_ * \-#,##0.00_ ;_ * &quot;-&quot;??_ ;_ @_ "/>
    <numFmt numFmtId="178" formatCode="#,##0.0000"/>
    <numFmt numFmtId="44" formatCode="_ &quot;￥&quot;* #,##0.00_ ;_ &quot;￥&quot;* \-#,##0.00_ ;_ &quot;￥&quot;* &quot;-&quot;??_ ;_ @_ "/>
    <numFmt numFmtId="179" formatCode="#,##0_);[Red]\(#,##0\)"/>
    <numFmt numFmtId="41" formatCode="_ * #,##0_ ;_ * \-#,##0_ ;_ * &quot;-&quot;_ ;_ @_ "/>
    <numFmt numFmtId="180" formatCode="0_);[Red]\(0\)"/>
  </numFmts>
  <fonts count="28">
    <font>
      <sz val="9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/>
    <xf numFmtId="0" fontId="0" fillId="0" borderId="0">
      <alignment vertical="center"/>
    </xf>
    <xf numFmtId="0" fontId="7" fillId="14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16" fillId="15" borderId="17" applyNumberFormat="false" applyAlignment="false" applyProtection="false">
      <alignment vertical="center"/>
    </xf>
    <xf numFmtId="0" fontId="22" fillId="22" borderId="19" applyNumberFormat="false" applyAlignment="false" applyProtection="false">
      <alignment vertical="center"/>
    </xf>
    <xf numFmtId="0" fontId="19" fillId="19" borderId="0" applyNumberFormat="false" applyBorder="false" applyAlignment="false" applyProtection="false">
      <alignment vertical="center"/>
    </xf>
    <xf numFmtId="0" fontId="23" fillId="0" borderId="18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0" fillId="0" borderId="18" applyNumberFormat="false" applyFill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41" fontId="12" fillId="0" borderId="0" applyFont="false" applyFill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14" fillId="0" borderId="16" applyNumberFormat="false" applyFill="false" applyAlignment="false" applyProtection="false">
      <alignment vertical="center"/>
    </xf>
    <xf numFmtId="0" fontId="10" fillId="0" borderId="15" applyNumberFormat="false" applyFill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25" fillId="0" borderId="20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42" fontId="12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12" fillId="26" borderId="21" applyNumberFormat="false" applyFont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5" fillId="15" borderId="14" applyNumberFormat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34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8" fillId="6" borderId="14" applyNumberFormat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</cellStyleXfs>
  <cellXfs count="197">
    <xf numFmtId="0" fontId="0" fillId="0" borderId="0" xfId="0"/>
    <xf numFmtId="0" fontId="0" fillId="0" borderId="0" xfId="0" applyFont="true" applyAlignment="true">
      <alignment vertical="center"/>
    </xf>
    <xf numFmtId="0" fontId="0" fillId="0" borderId="0" xfId="0" applyAlignment="true">
      <alignment vertical="center" wrapText="true"/>
    </xf>
    <xf numFmtId="0" fontId="0" fillId="0" borderId="0" xfId="0" applyBorder="true" applyAlignment="true">
      <alignment vertical="center" wrapText="true"/>
    </xf>
    <xf numFmtId="0" fontId="0" fillId="0" borderId="0" xfId="0" applyAlignment="true">
      <alignment vertical="center"/>
    </xf>
    <xf numFmtId="49" fontId="0" fillId="0" borderId="0" xfId="0" applyNumberFormat="true" applyAlignment="true">
      <alignment vertical="center"/>
    </xf>
    <xf numFmtId="0" fontId="1" fillId="0" borderId="0" xfId="0" applyFont="true" applyAlignment="true">
      <alignment horizontal="center" vertical="center"/>
    </xf>
    <xf numFmtId="0" fontId="0" fillId="0" borderId="1" xfId="0" applyFont="true" applyBorder="true" applyAlignment="true">
      <alignment horizontal="left" vertical="center"/>
    </xf>
    <xf numFmtId="0" fontId="0" fillId="0" borderId="2" xfId="0" applyFont="true" applyBorder="true" applyAlignment="true">
      <alignment horizontal="center" vertical="center" wrapText="true"/>
    </xf>
    <xf numFmtId="0" fontId="0" fillId="0" borderId="2" xfId="0" applyBorder="true" applyAlignment="true">
      <alignment horizontal="center" vertical="center" wrapText="true"/>
    </xf>
    <xf numFmtId="0" fontId="0" fillId="0" borderId="3" xfId="0" applyBorder="true" applyAlignment="true">
      <alignment vertical="center"/>
    </xf>
    <xf numFmtId="0" fontId="0" fillId="0" borderId="3" xfId="0" applyBorder="true" applyAlignment="true">
      <alignment vertical="center" wrapText="true"/>
    </xf>
    <xf numFmtId="0" fontId="0" fillId="0" borderId="3" xfId="0" applyBorder="true" applyAlignment="true">
      <alignment horizontal="center" vertical="center" wrapText="true"/>
    </xf>
    <xf numFmtId="0" fontId="0" fillId="0" borderId="4" xfId="0" applyFont="true" applyBorder="true" applyAlignment="true">
      <alignment horizontal="center" vertical="center" wrapText="true"/>
    </xf>
    <xf numFmtId="0" fontId="0" fillId="0" borderId="4" xfId="0" applyBorder="true" applyAlignment="true">
      <alignment horizontal="center" vertical="center" wrapText="true"/>
    </xf>
    <xf numFmtId="0" fontId="0" fillId="0" borderId="3" xfId="0" applyFont="true" applyBorder="true" applyAlignment="true">
      <alignment horizontal="center" vertical="center" wrapText="true"/>
    </xf>
    <xf numFmtId="0" fontId="0" fillId="0" borderId="5" xfId="0" applyBorder="true" applyAlignment="true">
      <alignment horizontal="center" vertical="center" wrapText="true"/>
    </xf>
    <xf numFmtId="0" fontId="0" fillId="0" borderId="6" xfId="0" applyFont="true" applyBorder="true" applyAlignment="true">
      <alignment horizontal="center" vertical="center" wrapText="true"/>
    </xf>
    <xf numFmtId="0" fontId="0" fillId="0" borderId="1" xfId="0" applyFont="true" applyBorder="true" applyAlignment="true">
      <alignment vertical="center"/>
    </xf>
    <xf numFmtId="0" fontId="0" fillId="0" borderId="5" xfId="0" applyFont="true" applyBorder="true" applyAlignment="true">
      <alignment horizontal="center" vertical="center"/>
    </xf>
    <xf numFmtId="0" fontId="0" fillId="0" borderId="6" xfId="0" applyFont="true" applyBorder="true" applyAlignment="true">
      <alignment horizontal="center" vertical="center"/>
    </xf>
    <xf numFmtId="0" fontId="0" fillId="0" borderId="4" xfId="0" applyBorder="true" applyAlignment="true">
      <alignment horizontal="center" vertical="center"/>
    </xf>
    <xf numFmtId="180" fontId="0" fillId="2" borderId="4" xfId="0" applyNumberFormat="true" applyFont="true" applyFill="true" applyBorder="true" applyAlignment="true">
      <alignment horizontal="right" vertical="center" wrapText="true"/>
    </xf>
    <xf numFmtId="179" fontId="0" fillId="2" borderId="4" xfId="0" applyNumberFormat="true" applyFont="true" applyFill="true" applyBorder="true" applyAlignment="true">
      <alignment horizontal="right" vertical="center" wrapText="true"/>
    </xf>
    <xf numFmtId="180" fontId="0" fillId="2" borderId="7" xfId="0" applyNumberFormat="true" applyFont="true" applyFill="true" applyBorder="true" applyAlignment="true">
      <alignment horizontal="right" vertical="center" wrapText="true"/>
    </xf>
    <xf numFmtId="180" fontId="0" fillId="2" borderId="2" xfId="0" applyNumberFormat="true" applyFont="true" applyFill="true" applyBorder="true" applyAlignment="true">
      <alignment horizontal="right" vertical="center" wrapText="true"/>
    </xf>
    <xf numFmtId="180" fontId="0" fillId="2" borderId="3" xfId="0" applyNumberFormat="true" applyFont="true" applyFill="true" applyBorder="true" applyAlignment="true">
      <alignment horizontal="right" vertical="center" wrapText="true"/>
    </xf>
    <xf numFmtId="0" fontId="0" fillId="0" borderId="8" xfId="0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0" fillId="0" borderId="8" xfId="0" applyFont="true" applyBorder="true" applyAlignment="true">
      <alignment horizontal="center" vertical="center"/>
    </xf>
    <xf numFmtId="49" fontId="0" fillId="0" borderId="2" xfId="0" applyNumberFormat="true" applyFont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/>
    </xf>
    <xf numFmtId="49" fontId="0" fillId="0" borderId="9" xfId="0" applyNumberFormat="true" applyFont="true" applyBorder="true" applyAlignment="true">
      <alignment horizontal="center" vertical="center" wrapText="true"/>
    </xf>
    <xf numFmtId="49" fontId="0" fillId="0" borderId="10" xfId="0" applyNumberFormat="true" applyFont="true" applyBorder="true" applyAlignment="true">
      <alignment horizontal="center" vertical="center" wrapText="true"/>
    </xf>
    <xf numFmtId="49" fontId="0" fillId="0" borderId="11" xfId="0" applyNumberFormat="true" applyFont="true" applyBorder="true" applyAlignment="true">
      <alignment horizontal="center" vertical="center" wrapText="true"/>
    </xf>
    <xf numFmtId="49" fontId="0" fillId="0" borderId="12" xfId="0" applyNumberFormat="true" applyFont="true" applyBorder="true" applyAlignment="true">
      <alignment horizontal="center" vertical="center" wrapText="true"/>
    </xf>
    <xf numFmtId="49" fontId="0" fillId="0" borderId="4" xfId="0" applyNumberFormat="true" applyFont="true" applyBorder="true" applyAlignment="true">
      <alignment horizontal="center" vertical="center" wrapText="true"/>
    </xf>
    <xf numFmtId="49" fontId="0" fillId="0" borderId="3" xfId="0" applyNumberFormat="true" applyFont="true" applyBorder="true" applyAlignment="true">
      <alignment horizontal="center" vertical="center" wrapText="true"/>
    </xf>
    <xf numFmtId="0" fontId="0" fillId="0" borderId="4" xfId="0" applyFont="true" applyBorder="true" applyAlignment="true">
      <alignment vertical="center" wrapText="true"/>
    </xf>
    <xf numFmtId="0" fontId="1" fillId="0" borderId="0" xfId="0" applyNumberFormat="true" applyFont="true" applyFill="true" applyAlignment="true" applyProtection="true">
      <alignment horizontal="center" vertical="center"/>
    </xf>
    <xf numFmtId="0" fontId="0" fillId="0" borderId="1" xfId="0" applyFont="true" applyFill="true" applyBorder="true" applyAlignment="true">
      <alignment horizontal="left" vertical="center"/>
    </xf>
    <xf numFmtId="0" fontId="0" fillId="0" borderId="0" xfId="0" applyAlignment="true">
      <alignment horizontal="center" vertical="center"/>
    </xf>
    <xf numFmtId="0" fontId="0" fillId="0" borderId="2" xfId="0" applyFill="true" applyBorder="true" applyAlignment="true">
      <alignment horizontal="center" vertical="center"/>
    </xf>
    <xf numFmtId="0" fontId="0" fillId="0" borderId="4" xfId="0" applyFill="true" applyBorder="true" applyAlignment="true">
      <alignment horizontal="center" vertical="center"/>
    </xf>
    <xf numFmtId="49" fontId="0" fillId="0" borderId="5" xfId="0" applyNumberFormat="true" applyFont="true" applyFill="true" applyBorder="true" applyAlignment="true" applyProtection="true">
      <alignment horizontal="center" vertical="center"/>
    </xf>
    <xf numFmtId="179" fontId="0" fillId="0" borderId="4" xfId="0" applyNumberFormat="true" applyFont="true" applyFill="true" applyBorder="true" applyAlignment="true" applyProtection="true">
      <alignment horizontal="center" vertical="center"/>
    </xf>
    <xf numFmtId="4" fontId="0" fillId="0" borderId="4" xfId="0" applyNumberFormat="true" applyFont="true" applyFill="true" applyBorder="true" applyAlignment="true" applyProtection="true">
      <alignment horizontal="right" vertical="center"/>
    </xf>
    <xf numFmtId="0" fontId="0" fillId="0" borderId="5" xfId="0" applyNumberFormat="true" applyFill="true" applyBorder="true" applyAlignment="true" applyProtection="true">
      <alignment horizontal="center" vertical="center"/>
    </xf>
    <xf numFmtId="4" fontId="0" fillId="0" borderId="4" xfId="0" applyNumberFormat="true" applyFill="true" applyBorder="true" applyAlignment="true" applyProtection="true">
      <alignment horizontal="left" vertical="center"/>
    </xf>
    <xf numFmtId="0" fontId="0" fillId="0" borderId="5" xfId="0" applyNumberFormat="true" applyFont="true" applyFill="true" applyBorder="true" applyAlignment="true" applyProtection="true">
      <alignment horizontal="center" vertical="center"/>
    </xf>
    <xf numFmtId="179" fontId="0" fillId="0" borderId="4" xfId="0" applyNumberFormat="true" applyFont="true" applyFill="true" applyBorder="true" applyAlignment="true" applyProtection="true">
      <alignment horizontal="right" vertical="center"/>
    </xf>
    <xf numFmtId="0" fontId="0" fillId="0" borderId="0" xfId="0" applyFill="true"/>
    <xf numFmtId="0" fontId="1" fillId="0" borderId="0" xfId="0" applyFont="true" applyFill="true" applyAlignment="true">
      <alignment horizontal="center" vertical="center"/>
    </xf>
    <xf numFmtId="0" fontId="0" fillId="0" borderId="0" xfId="0" applyFont="true" applyFill="true" applyBorder="true" applyAlignment="true">
      <alignment horizontal="left" vertical="center"/>
    </xf>
    <xf numFmtId="0" fontId="0" fillId="0" borderId="5" xfId="0" applyFill="true" applyBorder="true" applyAlignment="true">
      <alignment horizontal="center" vertical="center"/>
    </xf>
    <xf numFmtId="0" fontId="0" fillId="0" borderId="6" xfId="0" applyFill="true" applyBorder="true" applyAlignment="true">
      <alignment horizontal="center" vertical="center"/>
    </xf>
    <xf numFmtId="0" fontId="0" fillId="0" borderId="7" xfId="0" applyFill="true" applyBorder="true" applyAlignment="true">
      <alignment horizontal="center" vertical="center"/>
    </xf>
    <xf numFmtId="0" fontId="0" fillId="0" borderId="5" xfId="0" applyFont="true" applyFill="true" applyBorder="true" applyAlignment="true">
      <alignment horizontal="center" vertical="center"/>
    </xf>
    <xf numFmtId="0" fontId="0" fillId="0" borderId="8" xfId="0" applyFill="true" applyBorder="true" applyAlignment="true">
      <alignment horizontal="center" vertical="center"/>
    </xf>
    <xf numFmtId="0" fontId="0" fillId="0" borderId="3" xfId="0" applyFill="true" applyBorder="true" applyAlignment="true">
      <alignment horizontal="center" vertical="center"/>
    </xf>
    <xf numFmtId="0" fontId="0" fillId="0" borderId="4" xfId="0" applyFill="true" applyBorder="true" applyAlignment="true">
      <alignment horizontal="center" vertical="center" wrapText="true"/>
    </xf>
    <xf numFmtId="0" fontId="0" fillId="0" borderId="4" xfId="0" applyFont="true" applyFill="true" applyBorder="true" applyAlignment="true">
      <alignment horizontal="center" vertical="center"/>
    </xf>
    <xf numFmtId="179" fontId="0" fillId="0" borderId="4" xfId="0" applyNumberFormat="true" applyFill="true" applyBorder="true" applyAlignment="true">
      <alignment vertical="center"/>
    </xf>
    <xf numFmtId="0" fontId="0" fillId="0" borderId="4" xfId="0" applyBorder="true" applyAlignment="true">
      <alignment vertical="center"/>
    </xf>
    <xf numFmtId="0" fontId="0" fillId="0" borderId="4" xfId="0" applyFont="true" applyBorder="true" applyAlignment="true">
      <alignment horizontal="left" vertical="center"/>
    </xf>
    <xf numFmtId="0" fontId="0" fillId="0" borderId="4" xfId="0" applyBorder="true" applyAlignment="true">
      <alignment horizontal="left" vertical="center"/>
    </xf>
    <xf numFmtId="0" fontId="0" fillId="0" borderId="5" xfId="0" applyBorder="true" applyAlignment="true">
      <alignment horizontal="left" vertical="top" wrapText="true"/>
    </xf>
    <xf numFmtId="0" fontId="0" fillId="0" borderId="6" xfId="0" applyBorder="true" applyAlignment="true">
      <alignment horizontal="left" vertical="top" wrapText="true"/>
    </xf>
    <xf numFmtId="0" fontId="0" fillId="0" borderId="13" xfId="0" applyFont="true" applyBorder="true" applyAlignment="true">
      <alignment horizontal="left" vertical="center" wrapText="true"/>
    </xf>
    <xf numFmtId="0" fontId="0" fillId="0" borderId="13" xfId="0" applyBorder="true" applyAlignment="true">
      <alignment horizontal="left" vertical="center" wrapText="true"/>
    </xf>
    <xf numFmtId="0" fontId="0" fillId="0" borderId="5" xfId="0" applyFill="true" applyBorder="true" applyAlignment="true">
      <alignment horizontal="center" vertical="center" wrapText="true"/>
    </xf>
    <xf numFmtId="0" fontId="0" fillId="0" borderId="8" xfId="0" applyBorder="true" applyAlignment="true">
      <alignment horizontal="left" vertical="top" wrapText="true"/>
    </xf>
    <xf numFmtId="0" fontId="0" fillId="0" borderId="1" xfId="0" applyFill="true" applyBorder="true" applyAlignment="true">
      <alignment horizontal="left" vertical="center"/>
    </xf>
    <xf numFmtId="0" fontId="0" fillId="0" borderId="8" xfId="0" applyBorder="true" applyAlignment="true">
      <alignment horizontal="center" vertical="center"/>
    </xf>
    <xf numFmtId="0" fontId="0" fillId="0" borderId="4" xfId="0" applyNumberFormat="true" applyFont="true" applyFill="true" applyBorder="true" applyAlignment="true" applyProtection="true">
      <alignment horizontal="center" vertical="center"/>
    </xf>
    <xf numFmtId="0" fontId="0" fillId="0" borderId="4" xfId="0" applyFont="true" applyFill="true" applyBorder="true" applyAlignment="true">
      <alignment horizontal="center" vertical="center" wrapText="true"/>
    </xf>
    <xf numFmtId="0" fontId="0" fillId="0" borderId="0" xfId="0" applyFont="true" applyAlignment="true">
      <alignment horizontal="center" vertical="center"/>
    </xf>
    <xf numFmtId="0" fontId="0" fillId="0" borderId="0" xfId="0" applyAlignment="true">
      <alignment horizontal="right" vertical="center"/>
    </xf>
    <xf numFmtId="0" fontId="0" fillId="0" borderId="4" xfId="0" applyNumberFormat="true" applyFill="true" applyBorder="true" applyAlignment="true" applyProtection="true">
      <alignment horizontal="center" vertical="center"/>
    </xf>
    <xf numFmtId="0" fontId="0" fillId="0" borderId="9" xfId="0" applyBorder="true" applyAlignment="true">
      <alignment horizontal="center" vertical="center"/>
    </xf>
    <xf numFmtId="177" fontId="0" fillId="0" borderId="2" xfId="0" applyNumberFormat="true" applyFont="true" applyFill="true" applyBorder="true" applyAlignment="true" applyProtection="true">
      <alignment horizontal="center" vertical="center"/>
    </xf>
    <xf numFmtId="177" fontId="0" fillId="0" borderId="2" xfId="0" applyNumberFormat="true" applyFill="true" applyBorder="true" applyAlignment="true" applyProtection="true">
      <alignment horizontal="center" vertical="center"/>
    </xf>
    <xf numFmtId="0" fontId="0" fillId="0" borderId="4" xfId="0" applyBorder="true"/>
    <xf numFmtId="0" fontId="0" fillId="0" borderId="9" xfId="0" applyNumberFormat="true" applyBorder="true" applyAlignment="true">
      <alignment horizontal="center" vertical="center" wrapText="true"/>
    </xf>
    <xf numFmtId="0" fontId="0" fillId="0" borderId="2" xfId="0" applyNumberFormat="true" applyFill="true" applyBorder="true" applyAlignment="true" applyProtection="true">
      <alignment horizontal="center" vertical="center" wrapText="true"/>
    </xf>
    <xf numFmtId="0" fontId="0" fillId="0" borderId="4" xfId="0" applyNumberFormat="true" applyFont="true" applyFill="true" applyBorder="true" applyAlignment="true" applyProtection="true">
      <alignment horizontal="center" vertical="center" wrapText="true"/>
    </xf>
    <xf numFmtId="0" fontId="0" fillId="0" borderId="5" xfId="0" applyNumberFormat="true" applyFont="true" applyFill="true" applyBorder="true" applyAlignment="true" applyProtection="true">
      <alignment horizontal="left" vertical="center" wrapText="true"/>
    </xf>
    <xf numFmtId="0" fontId="0" fillId="0" borderId="4" xfId="0" applyNumberFormat="true" applyFont="true" applyFill="true" applyBorder="true" applyAlignment="true" applyProtection="true">
      <alignment horizontal="left" vertical="center" wrapText="true"/>
    </xf>
    <xf numFmtId="176" fontId="0" fillId="0" borderId="0" xfId="0" applyNumberFormat="true" applyFont="true" applyAlignment="true">
      <alignment horizontal="center" vertical="center" wrapText="true"/>
    </xf>
    <xf numFmtId="176" fontId="0" fillId="0" borderId="0" xfId="0" applyNumberFormat="true" applyFont="true" applyAlignment="true">
      <alignment horizontal="center" vertical="center"/>
    </xf>
    <xf numFmtId="176" fontId="0" fillId="0" borderId="0" xfId="0" applyNumberFormat="true" applyAlignment="true">
      <alignment vertical="center" wrapText="true"/>
    </xf>
    <xf numFmtId="176" fontId="0" fillId="0" borderId="0" xfId="0" applyNumberFormat="true"/>
    <xf numFmtId="176" fontId="1" fillId="0" borderId="0" xfId="0" applyNumberFormat="true" applyFont="true" applyFill="true" applyAlignment="true">
      <alignment horizontal="center" vertical="center"/>
    </xf>
    <xf numFmtId="176" fontId="0" fillId="0" borderId="1" xfId="0" applyNumberFormat="true" applyFill="true" applyBorder="true" applyAlignment="true">
      <alignment horizontal="left" vertical="center"/>
    </xf>
    <xf numFmtId="176" fontId="0" fillId="0" borderId="4" xfId="0" applyNumberFormat="true" applyFont="true" applyBorder="true" applyAlignment="true">
      <alignment horizontal="center" vertical="center" wrapText="true"/>
    </xf>
    <xf numFmtId="176" fontId="0" fillId="0" borderId="4" xfId="0" applyNumberFormat="true" applyFont="true" applyFill="true" applyBorder="true" applyAlignment="true" applyProtection="true">
      <alignment horizontal="center" vertical="center"/>
    </xf>
    <xf numFmtId="176" fontId="0" fillId="0" borderId="4" xfId="0" applyNumberFormat="true" applyFont="true" applyBorder="true" applyAlignment="true">
      <alignment horizontal="center" vertical="center"/>
    </xf>
    <xf numFmtId="176" fontId="0" fillId="0" borderId="4" xfId="0" applyNumberFormat="true" applyFont="true" applyFill="true" applyBorder="true" applyAlignment="true">
      <alignment horizontal="center" vertical="center"/>
    </xf>
    <xf numFmtId="176" fontId="0" fillId="0" borderId="3" xfId="0" applyNumberFormat="true" applyFont="true" applyFill="true" applyBorder="true" applyAlignment="true" applyProtection="true">
      <alignment horizontal="center" vertical="center" wrapText="true"/>
    </xf>
    <xf numFmtId="176" fontId="0" fillId="0" borderId="3" xfId="0" applyNumberFormat="true" applyFill="true" applyBorder="true" applyAlignment="true" applyProtection="true">
      <alignment horizontal="center" vertical="center" wrapText="true"/>
    </xf>
    <xf numFmtId="176" fontId="0" fillId="0" borderId="3" xfId="0" applyNumberFormat="true" applyFont="true" applyFill="true" applyBorder="true" applyAlignment="true" applyProtection="true">
      <alignment horizontal="right" vertical="center" wrapText="true"/>
    </xf>
    <xf numFmtId="49" fontId="0" fillId="0" borderId="4" xfId="0" applyNumberFormat="true" applyFill="true" applyBorder="true" applyAlignment="true" applyProtection="true">
      <alignment horizontal="center" vertical="center" wrapText="true"/>
    </xf>
    <xf numFmtId="49" fontId="0" fillId="0" borderId="4" xfId="0" applyNumberFormat="true" applyFont="true" applyFill="true" applyBorder="true" applyAlignment="true" applyProtection="true">
      <alignment horizontal="center" vertical="center" wrapText="true"/>
    </xf>
    <xf numFmtId="176" fontId="0" fillId="0" borderId="4" xfId="0" applyNumberFormat="true" applyFont="true" applyFill="true" applyBorder="true" applyAlignment="true" applyProtection="true">
      <alignment horizontal="right" vertical="center" wrapText="true"/>
    </xf>
    <xf numFmtId="176" fontId="0" fillId="0" borderId="4" xfId="1" applyNumberFormat="true" applyFont="true" applyFill="true" applyBorder="true" applyAlignment="true" applyProtection="true">
      <alignment horizontal="center" vertical="center" wrapText="true"/>
      <protection locked="false"/>
    </xf>
    <xf numFmtId="49" fontId="0" fillId="3" borderId="4" xfId="0" applyNumberFormat="true" applyFill="true" applyBorder="true" applyAlignment="true" applyProtection="true">
      <alignment horizontal="center" vertical="center" wrapText="true"/>
    </xf>
    <xf numFmtId="176" fontId="0" fillId="3" borderId="4" xfId="1" applyNumberFormat="true" applyFont="true" applyFill="true" applyBorder="true" applyAlignment="true" applyProtection="true">
      <alignment horizontal="center" vertical="center" wrapText="true"/>
      <protection locked="false"/>
    </xf>
    <xf numFmtId="0" fontId="2" fillId="0" borderId="4" xfId="0" applyNumberFormat="true" applyFont="true" applyFill="true" applyBorder="true" applyAlignment="true" applyProtection="true">
      <alignment horizontal="left" vertical="center" wrapText="true"/>
    </xf>
    <xf numFmtId="0" fontId="3" fillId="0" borderId="4" xfId="0" applyFont="true" applyFill="true" applyBorder="true" applyAlignment="true">
      <alignment horizontal="left" vertical="center"/>
    </xf>
    <xf numFmtId="176" fontId="0" fillId="0" borderId="0" xfId="0" applyNumberFormat="true" applyFill="true"/>
    <xf numFmtId="177" fontId="0" fillId="0" borderId="5" xfId="0" applyNumberFormat="true" applyFill="true" applyBorder="true" applyAlignment="true" applyProtection="true">
      <alignment horizontal="center" vertical="center"/>
    </xf>
    <xf numFmtId="176" fontId="0" fillId="0" borderId="5" xfId="0" applyNumberFormat="true" applyFill="true" applyBorder="true" applyAlignment="true" applyProtection="true">
      <alignment horizontal="center" vertical="center"/>
    </xf>
    <xf numFmtId="176" fontId="0" fillId="0" borderId="6" xfId="0" applyNumberFormat="true" applyFill="true" applyBorder="true" applyAlignment="true" applyProtection="true">
      <alignment horizontal="center" vertical="center"/>
    </xf>
    <xf numFmtId="176" fontId="0" fillId="0" borderId="8" xfId="0" applyNumberFormat="true" applyFill="true" applyBorder="true" applyAlignment="true" applyProtection="true">
      <alignment horizontal="center" vertical="center"/>
    </xf>
    <xf numFmtId="177" fontId="0" fillId="0" borderId="5" xfId="0" applyNumberFormat="true" applyFont="true" applyFill="true" applyBorder="true" applyAlignment="true" applyProtection="true">
      <alignment horizontal="left" vertical="center"/>
    </xf>
    <xf numFmtId="176" fontId="0" fillId="0" borderId="5" xfId="0" applyNumberFormat="true" applyFont="true" applyFill="true" applyBorder="true" applyAlignment="true" applyProtection="true">
      <alignment horizontal="right" vertical="center"/>
    </xf>
    <xf numFmtId="176" fontId="0" fillId="0" borderId="4" xfId="0" applyNumberFormat="true" applyFont="true" applyFill="true" applyBorder="true" applyAlignment="true" applyProtection="true">
      <alignment horizontal="right" vertical="center"/>
    </xf>
    <xf numFmtId="177" fontId="0" fillId="0" borderId="4" xfId="0" applyNumberFormat="true" applyFill="true" applyBorder="true" applyAlignment="true" applyProtection="true">
      <alignment horizontal="left" vertical="center"/>
    </xf>
    <xf numFmtId="177" fontId="0" fillId="0" borderId="4" xfId="0" applyNumberFormat="true" applyFont="true" applyFill="true" applyBorder="true" applyAlignment="true" applyProtection="true">
      <alignment horizontal="left" vertical="center"/>
    </xf>
    <xf numFmtId="179" fontId="0" fillId="0" borderId="4" xfId="0" applyNumberFormat="true" applyFill="true" applyBorder="true" applyAlignment="true" applyProtection="true">
      <alignment horizontal="left" vertical="center"/>
    </xf>
    <xf numFmtId="177" fontId="0" fillId="0" borderId="4" xfId="0" applyNumberFormat="true" applyFill="true" applyBorder="true" applyAlignment="true" applyProtection="true">
      <alignment vertical="center"/>
    </xf>
    <xf numFmtId="176" fontId="0" fillId="0" borderId="4" xfId="0" applyNumberFormat="true" applyBorder="true" applyAlignment="true">
      <alignment horizontal="right" vertical="center"/>
    </xf>
    <xf numFmtId="177" fontId="0" fillId="0" borderId="4" xfId="0" applyNumberFormat="true" applyFont="true" applyFill="true" applyBorder="true" applyAlignment="true" applyProtection="true">
      <alignment horizontal="right" vertical="center"/>
    </xf>
    <xf numFmtId="177" fontId="0" fillId="0" borderId="5" xfId="0" applyNumberFormat="true" applyFont="true" applyFill="true" applyBorder="true" applyAlignment="true" applyProtection="true">
      <alignment horizontal="right" vertical="center"/>
    </xf>
    <xf numFmtId="0" fontId="0" fillId="0" borderId="6" xfId="0" applyBorder="true" applyAlignment="true">
      <alignment horizontal="center" vertical="center"/>
    </xf>
    <xf numFmtId="49" fontId="0" fillId="0" borderId="4" xfId="0" applyNumberFormat="true" applyFont="true" applyFill="true" applyBorder="true" applyAlignment="true" applyProtection="true">
      <alignment horizontal="center" vertical="center"/>
    </xf>
    <xf numFmtId="49" fontId="0" fillId="0" borderId="4" xfId="0" applyNumberFormat="true" applyFill="true" applyBorder="true" applyAlignment="true" applyProtection="true">
      <alignment horizontal="center" vertical="center"/>
    </xf>
    <xf numFmtId="0" fontId="0" fillId="0" borderId="4" xfId="0" applyFill="true" applyBorder="true"/>
    <xf numFmtId="49" fontId="0" fillId="0" borderId="4" xfId="0" applyNumberFormat="true" applyFont="true" applyFill="true" applyBorder="true" applyAlignment="true" applyProtection="true">
      <alignment horizontal="left" vertical="center"/>
    </xf>
    <xf numFmtId="0" fontId="0" fillId="0" borderId="4" xfId="0" applyFont="true" applyFill="true" applyBorder="true" applyAlignment="true">
      <alignment horizontal="centerContinuous" vertical="center"/>
    </xf>
    <xf numFmtId="0" fontId="0" fillId="0" borderId="4" xfId="0" applyFill="true" applyBorder="true" applyAlignment="true">
      <alignment horizontal="centerContinuous"/>
    </xf>
    <xf numFmtId="0" fontId="0" fillId="0" borderId="5" xfId="0" applyBorder="true" applyAlignment="true">
      <alignment horizontal="center" vertical="center"/>
    </xf>
    <xf numFmtId="0" fontId="0" fillId="0" borderId="2" xfId="0" applyNumberFormat="true" applyFont="true" applyFill="true" applyBorder="true" applyAlignment="true" applyProtection="true">
      <alignment horizontal="center" vertical="center"/>
    </xf>
    <xf numFmtId="0" fontId="0" fillId="0" borderId="5" xfId="0" applyBorder="true" applyAlignment="true">
      <alignment vertical="center"/>
    </xf>
    <xf numFmtId="3" fontId="0" fillId="0" borderId="2" xfId="0" applyNumberFormat="true" applyFont="true" applyFill="true" applyBorder="true" applyAlignment="true" applyProtection="true">
      <alignment horizontal="right" vertical="center"/>
    </xf>
    <xf numFmtId="4" fontId="0" fillId="0" borderId="4" xfId="0" applyNumberFormat="true" applyFont="true" applyFill="true" applyBorder="true" applyAlignment="true" applyProtection="true">
      <alignment horizontal="left" vertical="center"/>
    </xf>
    <xf numFmtId="3" fontId="0" fillId="0" borderId="4" xfId="0" applyNumberFormat="true" applyFont="true" applyFill="true" applyBorder="true" applyAlignment="true" applyProtection="true">
      <alignment horizontal="right" vertical="center"/>
    </xf>
    <xf numFmtId="0" fontId="0" fillId="0" borderId="5" xfId="0" applyFont="true" applyBorder="true" applyAlignment="true">
      <alignment vertical="center" wrapText="true"/>
    </xf>
    <xf numFmtId="3" fontId="0" fillId="0" borderId="3" xfId="0" applyNumberFormat="true" applyFont="true" applyFill="true" applyBorder="true" applyAlignment="true" applyProtection="true">
      <alignment vertical="center"/>
    </xf>
    <xf numFmtId="3" fontId="0" fillId="0" borderId="4" xfId="0" applyNumberFormat="true" applyFill="true" applyBorder="true"/>
    <xf numFmtId="3" fontId="0" fillId="0" borderId="4" xfId="0" applyNumberFormat="true" applyBorder="true"/>
    <xf numFmtId="0" fontId="0" fillId="0" borderId="4" xfId="0" applyFill="true" applyBorder="true" applyAlignment="true">
      <alignment horizontal="left" vertical="center"/>
    </xf>
    <xf numFmtId="3" fontId="0" fillId="0" borderId="4" xfId="0" applyNumberFormat="true" applyBorder="true" applyAlignment="true">
      <alignment horizontal="center" vertical="center"/>
    </xf>
    <xf numFmtId="3" fontId="0" fillId="0" borderId="5" xfId="0" applyNumberFormat="true" applyFont="true" applyFill="true" applyBorder="true" applyAlignment="true" applyProtection="true">
      <alignment horizontal="right" vertical="center"/>
    </xf>
    <xf numFmtId="3" fontId="0" fillId="0" borderId="8" xfId="0" applyNumberFormat="true" applyFont="true" applyFill="true" applyBorder="true" applyAlignment="true" applyProtection="true">
      <alignment horizontal="right" vertical="center"/>
    </xf>
    <xf numFmtId="3" fontId="0" fillId="0" borderId="3" xfId="0" applyNumberFormat="true" applyFont="true" applyFill="true" applyBorder="true" applyAlignment="true" applyProtection="true">
      <alignment horizontal="right" vertical="center"/>
    </xf>
    <xf numFmtId="0" fontId="0" fillId="0" borderId="9" xfId="0" applyNumberFormat="true" applyFont="true" applyFill="true" applyBorder="true" applyAlignment="true" applyProtection="true">
      <alignment horizontal="center" vertical="center"/>
    </xf>
    <xf numFmtId="49" fontId="0" fillId="0" borderId="5" xfId="0" applyNumberFormat="true" applyFont="true" applyFill="true" applyBorder="true" applyAlignment="true" applyProtection="true">
      <alignment horizontal="left" vertical="center"/>
    </xf>
    <xf numFmtId="49" fontId="0" fillId="0" borderId="5" xfId="0" applyNumberFormat="true" applyFill="true" applyBorder="true" applyAlignment="true" applyProtection="true">
      <alignment horizontal="center" vertical="center"/>
    </xf>
    <xf numFmtId="0" fontId="0" fillId="0" borderId="5" xfId="0" applyNumberFormat="true" applyFont="true" applyFill="true" applyBorder="true" applyAlignment="true" applyProtection="true">
      <alignment horizontal="center" vertical="center" wrapText="true"/>
    </xf>
    <xf numFmtId="0" fontId="0" fillId="0" borderId="2" xfId="0" applyNumberFormat="true" applyFont="true" applyFill="true" applyBorder="true" applyAlignment="true" applyProtection="true">
      <alignment horizontal="center" vertical="center" wrapText="true"/>
    </xf>
    <xf numFmtId="0" fontId="0" fillId="0" borderId="0" xfId="0" applyFill="true" applyAlignment="true">
      <alignment horizontal="center" vertical="center"/>
    </xf>
    <xf numFmtId="0" fontId="0" fillId="0" borderId="8" xfId="0" applyNumberFormat="true" applyFont="true" applyFill="true" applyBorder="true" applyAlignment="true" applyProtection="true">
      <alignment horizontal="center" vertical="center"/>
    </xf>
    <xf numFmtId="0" fontId="0" fillId="0" borderId="4" xfId="0" applyNumberFormat="true" applyFill="true" applyBorder="true" applyAlignment="true" applyProtection="true">
      <alignment horizontal="center" vertical="center" wrapText="true"/>
    </xf>
    <xf numFmtId="3" fontId="0" fillId="0" borderId="4" xfId="0" applyNumberFormat="true" applyFill="true" applyBorder="true" applyAlignment="true" applyProtection="true">
      <alignment horizontal="right" vertical="center"/>
    </xf>
    <xf numFmtId="0" fontId="0" fillId="0" borderId="1" xfId="0" applyFill="true" applyBorder="true" applyAlignment="true">
      <alignment vertical="center"/>
    </xf>
    <xf numFmtId="0" fontId="0" fillId="0" borderId="4" xfId="0" applyFont="true" applyBorder="true" applyAlignment="true">
      <alignment horizontal="centerContinuous" vertical="center"/>
    </xf>
    <xf numFmtId="0" fontId="0" fillId="0" borderId="4" xfId="0" applyBorder="true" applyAlignment="true">
      <alignment horizontal="centerContinuous"/>
    </xf>
    <xf numFmtId="4" fontId="0" fillId="0" borderId="4" xfId="0" applyNumberFormat="true" applyFill="true" applyBorder="true" applyAlignment="true" applyProtection="true">
      <alignment horizontal="center" vertical="center"/>
    </xf>
    <xf numFmtId="178" fontId="0" fillId="0" borderId="4" xfId="0" applyNumberFormat="true" applyFill="true" applyBorder="true" applyAlignment="true" applyProtection="true">
      <alignment horizontal="center" vertical="center"/>
    </xf>
    <xf numFmtId="0" fontId="0" fillId="0" borderId="4" xfId="0" applyFont="true" applyFill="true" applyBorder="true" applyAlignment="true">
      <alignment vertical="center"/>
    </xf>
    <xf numFmtId="0" fontId="0" fillId="0" borderId="4" xfId="0" applyFont="true" applyBorder="true" applyAlignment="true">
      <alignment vertical="center"/>
    </xf>
    <xf numFmtId="3" fontId="0" fillId="0" borderId="2" xfId="0" applyNumberFormat="true" applyBorder="true"/>
    <xf numFmtId="3" fontId="0" fillId="2" borderId="4" xfId="0" applyNumberFormat="true" applyFont="true" applyFill="true" applyBorder="true" applyAlignment="true" applyProtection="true">
      <alignment horizontal="right" vertical="center"/>
    </xf>
    <xf numFmtId="178" fontId="0" fillId="0" borderId="0" xfId="0" applyNumberFormat="true" applyFont="true" applyFill="true" applyAlignment="true" applyProtection="true"/>
    <xf numFmtId="0" fontId="4" fillId="2" borderId="0" xfId="0" applyFont="true" applyFill="true" applyBorder="true" applyAlignment="true">
      <alignment vertical="center"/>
    </xf>
    <xf numFmtId="0" fontId="5" fillId="2" borderId="0" xfId="0" applyFont="true" applyFill="true" applyAlignment="true">
      <alignment vertical="center"/>
    </xf>
    <xf numFmtId="0" fontId="0" fillId="2" borderId="0" xfId="0" applyFill="true" applyAlignment="true">
      <alignment horizontal="center" vertical="center"/>
    </xf>
    <xf numFmtId="0" fontId="0" fillId="2" borderId="0" xfId="0" applyFill="true" applyAlignment="true">
      <alignment vertical="center"/>
    </xf>
    <xf numFmtId="0" fontId="1" fillId="2" borderId="0" xfId="0" applyFont="true" applyFill="true" applyBorder="true" applyAlignment="true">
      <alignment horizontal="center" vertical="center"/>
    </xf>
    <xf numFmtId="0" fontId="0" fillId="2" borderId="1" xfId="0" applyFill="true" applyBorder="true" applyAlignment="true" applyProtection="true">
      <alignment horizontal="left" vertical="center"/>
    </xf>
    <xf numFmtId="0" fontId="0" fillId="2" borderId="1" xfId="0" applyFont="true" applyFill="true" applyBorder="true" applyAlignment="true" applyProtection="true">
      <alignment horizontal="left" vertical="center"/>
    </xf>
    <xf numFmtId="0" fontId="0" fillId="2" borderId="2" xfId="0" applyFont="true" applyFill="true" applyBorder="true" applyAlignment="true">
      <alignment horizontal="center" vertical="center"/>
    </xf>
    <xf numFmtId="0" fontId="0" fillId="2" borderId="2" xfId="0" applyFont="true" applyFill="true" applyBorder="true" applyAlignment="true">
      <alignment horizontal="center" vertical="center" wrapText="true"/>
    </xf>
    <xf numFmtId="0" fontId="0" fillId="2" borderId="9" xfId="0" applyFont="true" applyFill="true" applyBorder="true" applyAlignment="true">
      <alignment horizontal="center" vertical="center"/>
    </xf>
    <xf numFmtId="0" fontId="0" fillId="2" borderId="7" xfId="0" applyFont="true" applyFill="true" applyBorder="true" applyAlignment="true">
      <alignment horizontal="center" vertical="center"/>
    </xf>
    <xf numFmtId="0" fontId="0" fillId="2" borderId="7" xfId="0" applyFont="true" applyFill="true" applyBorder="true" applyAlignment="true">
      <alignment horizontal="center" vertical="center" wrapText="true"/>
    </xf>
    <xf numFmtId="0" fontId="0" fillId="2" borderId="3" xfId="0" applyFont="true" applyFill="true" applyBorder="true" applyAlignment="true">
      <alignment horizontal="center" vertical="center"/>
    </xf>
    <xf numFmtId="0" fontId="0" fillId="2" borderId="3" xfId="0" applyFont="true" applyFill="true" applyBorder="true" applyAlignment="true">
      <alignment horizontal="center" vertical="center" wrapText="true"/>
    </xf>
    <xf numFmtId="0" fontId="0" fillId="2" borderId="4" xfId="0" applyFill="true" applyBorder="true" applyAlignment="true" applyProtection="true">
      <alignment horizontal="center" vertical="center" wrapText="true"/>
      <protection locked="false"/>
    </xf>
    <xf numFmtId="0" fontId="0" fillId="2" borderId="4" xfId="0" applyFill="true" applyBorder="true" applyAlignment="true" applyProtection="true">
      <alignment horizontal="center" vertical="center"/>
      <protection locked="false"/>
    </xf>
    <xf numFmtId="0" fontId="0" fillId="2" borderId="4" xfId="0" applyFont="true" applyFill="true" applyBorder="true" applyAlignment="true" applyProtection="true">
      <alignment horizontal="center" vertical="center"/>
    </xf>
    <xf numFmtId="0" fontId="0" fillId="2" borderId="4" xfId="0" applyFont="true" applyFill="true" applyBorder="true" applyAlignment="true" applyProtection="true">
      <alignment horizontal="center" vertical="center" wrapText="true"/>
      <protection locked="false"/>
    </xf>
    <xf numFmtId="0" fontId="0" fillId="2" borderId="4" xfId="0" applyFont="true" applyFill="true" applyBorder="true" applyAlignment="true" applyProtection="true">
      <alignment horizontal="center" vertical="center"/>
      <protection locked="false"/>
    </xf>
    <xf numFmtId="0" fontId="0" fillId="2" borderId="5" xfId="0" applyFont="true" applyFill="true" applyBorder="true" applyAlignment="true" applyProtection="true">
      <alignment horizontal="center" vertical="center" wrapText="true"/>
      <protection locked="false"/>
    </xf>
    <xf numFmtId="0" fontId="0" fillId="2" borderId="8" xfId="0" applyFont="true" applyFill="true" applyBorder="true" applyAlignment="true" applyProtection="true">
      <alignment horizontal="center" vertical="center" wrapText="true"/>
      <protection locked="false"/>
    </xf>
    <xf numFmtId="0" fontId="0" fillId="2" borderId="1" xfId="0" applyFont="true" applyFill="true" applyBorder="true" applyAlignment="true" applyProtection="true">
      <alignment vertical="center"/>
    </xf>
    <xf numFmtId="0" fontId="0" fillId="2" borderId="13" xfId="0" applyFont="true" applyFill="true" applyBorder="true" applyAlignment="true">
      <alignment horizontal="center" vertical="center"/>
    </xf>
    <xf numFmtId="0" fontId="0" fillId="2" borderId="4" xfId="0" applyFont="true" applyFill="true" applyBorder="true" applyAlignment="true">
      <alignment horizontal="center" vertical="center"/>
    </xf>
    <xf numFmtId="0" fontId="0" fillId="2" borderId="0" xfId="0" applyFont="true" applyFill="true" applyBorder="true" applyAlignment="true">
      <alignment vertical="center"/>
    </xf>
    <xf numFmtId="0" fontId="0" fillId="2" borderId="10" xfId="0" applyFont="true" applyFill="true" applyBorder="true" applyAlignment="true">
      <alignment horizontal="center" vertical="center"/>
    </xf>
    <xf numFmtId="0" fontId="0" fillId="2" borderId="5" xfId="0" applyFont="true" applyFill="true" applyBorder="true" applyAlignment="true">
      <alignment horizontal="center" vertical="center"/>
    </xf>
    <xf numFmtId="0" fontId="0" fillId="2" borderId="8" xfId="0" applyFont="true" applyFill="true" applyBorder="true" applyAlignment="true">
      <alignment horizontal="center" vertical="center"/>
    </xf>
    <xf numFmtId="0" fontId="0" fillId="2" borderId="4" xfId="0" applyFont="true" applyFill="true" applyBorder="true" applyAlignment="true">
      <alignment horizontal="center" vertical="center" wrapText="true"/>
    </xf>
    <xf numFmtId="179" fontId="0" fillId="2" borderId="4" xfId="0" applyNumberFormat="true" applyFont="true" applyFill="true" applyBorder="true" applyAlignment="true" applyProtection="true">
      <alignment horizontal="center" vertical="center"/>
    </xf>
    <xf numFmtId="0" fontId="0" fillId="2" borderId="1" xfId="0" applyFill="true" applyBorder="true" applyAlignment="true">
      <alignment horizontal="center" vertical="center"/>
    </xf>
    <xf numFmtId="0" fontId="0" fillId="2" borderId="1" xfId="0" applyFont="true" applyFill="true" applyBorder="true" applyAlignment="true">
      <alignment horizontal="center" vertical="center"/>
    </xf>
  </cellXfs>
  <cellStyles count="50">
    <cellStyle name="常规" xfId="0" builtinId="0"/>
    <cellStyle name="常规 4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1">
    <dxf>
      <font>
        <b val="0"/>
        <color indexed="9"/>
      </font>
    </dxf>
  </dxfs>
  <tableStyles count="0" defaultTableStyle="Table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</sheetPr>
  <dimension ref="A1:P14"/>
  <sheetViews>
    <sheetView workbookViewId="0">
      <selection activeCell="O6" sqref="O6"/>
    </sheetView>
  </sheetViews>
  <sheetFormatPr defaultColWidth="15" defaultRowHeight="20.25" customHeight="true"/>
  <cols>
    <col min="1" max="1" width="21.6222222222222" style="168" customWidth="true"/>
    <col min="2" max="3" width="8.62222222222222" style="168" customWidth="true"/>
    <col min="4" max="4" width="9" style="168" customWidth="true"/>
    <col min="5" max="5" width="8.87777777777778" style="168" customWidth="true"/>
    <col min="6" max="6" width="11.1222222222222" style="168" customWidth="true"/>
    <col min="7" max="7" width="8.87777777777778" style="168" customWidth="true"/>
    <col min="8" max="9" width="9" style="168" customWidth="true"/>
    <col min="10" max="10" width="12.6222222222222" style="168" customWidth="true"/>
    <col min="11" max="11" width="8.12222222222222" style="168" customWidth="true"/>
    <col min="12" max="12" width="7.37777777777778" style="168" customWidth="true"/>
    <col min="13" max="13" width="7.62222222222222" style="168" customWidth="true"/>
    <col min="14" max="14" width="7.37777777777778" style="168" customWidth="true"/>
    <col min="15" max="15" width="7" style="168" customWidth="true"/>
    <col min="16" max="16" width="7.62222222222222" style="168" customWidth="true"/>
    <col min="17" max="16384" width="15" style="168"/>
  </cols>
  <sheetData>
    <row r="1" ht="39.75" customHeight="true" spans="1:16">
      <c r="A1" s="169" t="s">
        <v>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</row>
    <row r="2" s="165" customFormat="true" ht="22.5" customHeight="true" spans="1:16">
      <c r="A2" s="170" t="s">
        <v>1</v>
      </c>
      <c r="B2" s="171"/>
      <c r="C2" s="171"/>
      <c r="D2" s="171"/>
      <c r="E2" s="171"/>
      <c r="F2" s="171"/>
      <c r="G2" s="186"/>
      <c r="H2" s="186"/>
      <c r="I2" s="186"/>
      <c r="J2" s="186"/>
      <c r="K2" s="186"/>
      <c r="L2" s="189"/>
      <c r="M2" s="195" t="s">
        <v>2</v>
      </c>
      <c r="N2" s="196"/>
      <c r="O2" s="196"/>
      <c r="P2" s="196"/>
    </row>
    <row r="3" s="166" customFormat="true" ht="33" customHeight="true" spans="1:16">
      <c r="A3" s="172" t="s">
        <v>3</v>
      </c>
      <c r="B3" s="173" t="s">
        <v>4</v>
      </c>
      <c r="C3" s="173" t="s">
        <v>5</v>
      </c>
      <c r="D3" s="174" t="s">
        <v>6</v>
      </c>
      <c r="E3" s="187"/>
      <c r="F3" s="187"/>
      <c r="G3" s="187"/>
      <c r="H3" s="187"/>
      <c r="I3" s="190"/>
      <c r="J3" s="173" t="s">
        <v>7</v>
      </c>
      <c r="K3" s="191" t="s">
        <v>8</v>
      </c>
      <c r="L3" s="192"/>
      <c r="M3" s="173" t="s">
        <v>9</v>
      </c>
      <c r="N3" s="193" t="s">
        <v>10</v>
      </c>
      <c r="O3" s="173" t="s">
        <v>11</v>
      </c>
      <c r="P3" s="173" t="s">
        <v>12</v>
      </c>
    </row>
    <row r="4" s="166" customFormat="true" ht="33" customHeight="true" spans="1:16">
      <c r="A4" s="175"/>
      <c r="B4" s="175"/>
      <c r="C4" s="176"/>
      <c r="D4" s="173" t="s">
        <v>13</v>
      </c>
      <c r="E4" s="172" t="s">
        <v>14</v>
      </c>
      <c r="F4" s="188" t="s">
        <v>15</v>
      </c>
      <c r="G4" s="188"/>
      <c r="H4" s="188"/>
      <c r="I4" s="188"/>
      <c r="J4" s="176"/>
      <c r="K4" s="172" t="s">
        <v>16</v>
      </c>
      <c r="L4" s="172" t="s">
        <v>17</v>
      </c>
      <c r="M4" s="175"/>
      <c r="N4" s="193"/>
      <c r="O4" s="176"/>
      <c r="P4" s="176"/>
    </row>
    <row r="5" s="166" customFormat="true" ht="33" customHeight="true" spans="1:16">
      <c r="A5" s="177"/>
      <c r="B5" s="177"/>
      <c r="C5" s="178"/>
      <c r="D5" s="178"/>
      <c r="E5" s="177"/>
      <c r="F5" s="188" t="s">
        <v>13</v>
      </c>
      <c r="G5" s="188" t="s">
        <v>18</v>
      </c>
      <c r="H5" s="188" t="s">
        <v>19</v>
      </c>
      <c r="I5" s="193" t="s">
        <v>20</v>
      </c>
      <c r="J5" s="178"/>
      <c r="K5" s="177"/>
      <c r="L5" s="177"/>
      <c r="M5" s="177"/>
      <c r="N5" s="193"/>
      <c r="O5" s="178"/>
      <c r="P5" s="178"/>
    </row>
    <row r="6" s="167" customFormat="true" ht="33" customHeight="true" spans="1:16">
      <c r="A6" s="179" t="s">
        <v>21</v>
      </c>
      <c r="B6" s="180" t="s">
        <v>14</v>
      </c>
      <c r="C6" s="181">
        <f>SUM(D6)</f>
        <v>39</v>
      </c>
      <c r="D6" s="181">
        <f>SUM(E6:F6)</f>
        <v>39</v>
      </c>
      <c r="E6" s="183">
        <v>28</v>
      </c>
      <c r="F6" s="181">
        <f t="shared" ref="F6:F13" si="0">SUM(G6:I6)</f>
        <v>11</v>
      </c>
      <c r="G6" s="183">
        <v>11</v>
      </c>
      <c r="H6" s="183"/>
      <c r="I6" s="183"/>
      <c r="J6" s="194">
        <f t="shared" ref="J6:J13" si="1">SUM(E6*3000+G6*3000)</f>
        <v>117000</v>
      </c>
      <c r="K6" s="183"/>
      <c r="L6" s="183"/>
      <c r="M6" s="183"/>
      <c r="N6" s="183">
        <v>5</v>
      </c>
      <c r="O6" s="183">
        <v>1</v>
      </c>
      <c r="P6" s="183"/>
    </row>
    <row r="7" s="167" customFormat="true" ht="33" customHeight="true" spans="1:16">
      <c r="A7" s="182"/>
      <c r="B7" s="183"/>
      <c r="C7" s="181">
        <f t="shared" ref="C7:C13" si="2">SUM(D7,K7,L7,M7,N7)</f>
        <v>0</v>
      </c>
      <c r="D7" s="181">
        <f t="shared" ref="D7:D13" si="3">SUM(E7+F7)</f>
        <v>0</v>
      </c>
      <c r="E7" s="183"/>
      <c r="F7" s="181">
        <f t="shared" si="0"/>
        <v>0</v>
      </c>
      <c r="G7" s="183"/>
      <c r="H7" s="183"/>
      <c r="I7" s="183"/>
      <c r="J7" s="194">
        <f t="shared" si="1"/>
        <v>0</v>
      </c>
      <c r="K7" s="183"/>
      <c r="L7" s="183"/>
      <c r="M7" s="183"/>
      <c r="N7" s="183"/>
      <c r="O7" s="183"/>
      <c r="P7" s="183"/>
    </row>
    <row r="8" s="167" customFormat="true" ht="33" customHeight="true" spans="1:16">
      <c r="A8" s="182"/>
      <c r="B8" s="183"/>
      <c r="C8" s="181">
        <f t="shared" si="2"/>
        <v>0</v>
      </c>
      <c r="D8" s="181">
        <f t="shared" si="3"/>
        <v>0</v>
      </c>
      <c r="E8" s="183"/>
      <c r="F8" s="181">
        <f t="shared" si="0"/>
        <v>0</v>
      </c>
      <c r="G8" s="183"/>
      <c r="H8" s="183"/>
      <c r="I8" s="183"/>
      <c r="J8" s="194">
        <f t="shared" si="1"/>
        <v>0</v>
      </c>
      <c r="K8" s="183"/>
      <c r="L8" s="183"/>
      <c r="M8" s="183"/>
      <c r="N8" s="183"/>
      <c r="O8" s="183"/>
      <c r="P8" s="183"/>
    </row>
    <row r="9" s="167" customFormat="true" ht="33" customHeight="true" spans="1:16">
      <c r="A9" s="182"/>
      <c r="B9" s="183"/>
      <c r="C9" s="181">
        <f t="shared" si="2"/>
        <v>0</v>
      </c>
      <c r="D9" s="181">
        <f t="shared" si="3"/>
        <v>0</v>
      </c>
      <c r="E9" s="183"/>
      <c r="F9" s="181">
        <f t="shared" si="0"/>
        <v>0</v>
      </c>
      <c r="G9" s="183"/>
      <c r="H9" s="183"/>
      <c r="I9" s="183"/>
      <c r="J9" s="194">
        <f t="shared" si="1"/>
        <v>0</v>
      </c>
      <c r="K9" s="183"/>
      <c r="L9" s="183"/>
      <c r="M9" s="183"/>
      <c r="N9" s="183"/>
      <c r="O9" s="183"/>
      <c r="P9" s="183"/>
    </row>
    <row r="10" s="167" customFormat="true" ht="33" customHeight="true" spans="1:16">
      <c r="A10" s="182"/>
      <c r="B10" s="183"/>
      <c r="C10" s="181">
        <f t="shared" si="2"/>
        <v>0</v>
      </c>
      <c r="D10" s="181">
        <f t="shared" si="3"/>
        <v>0</v>
      </c>
      <c r="E10" s="183"/>
      <c r="F10" s="181">
        <f t="shared" si="0"/>
        <v>0</v>
      </c>
      <c r="G10" s="183"/>
      <c r="H10" s="183"/>
      <c r="I10" s="183"/>
      <c r="J10" s="194">
        <f t="shared" si="1"/>
        <v>0</v>
      </c>
      <c r="K10" s="183"/>
      <c r="L10" s="183"/>
      <c r="M10" s="183"/>
      <c r="N10" s="183"/>
      <c r="O10" s="183"/>
      <c r="P10" s="183"/>
    </row>
    <row r="11" s="167" customFormat="true" ht="33" customHeight="true" spans="1:16">
      <c r="A11" s="182"/>
      <c r="B11" s="183"/>
      <c r="C11" s="181">
        <f t="shared" si="2"/>
        <v>0</v>
      </c>
      <c r="D11" s="181">
        <f t="shared" si="3"/>
        <v>0</v>
      </c>
      <c r="E11" s="183"/>
      <c r="F11" s="181">
        <f t="shared" si="0"/>
        <v>0</v>
      </c>
      <c r="G11" s="183"/>
      <c r="H11" s="183"/>
      <c r="I11" s="183"/>
      <c r="J11" s="194">
        <f t="shared" si="1"/>
        <v>0</v>
      </c>
      <c r="K11" s="183"/>
      <c r="L11" s="183"/>
      <c r="M11" s="183"/>
      <c r="N11" s="183"/>
      <c r="O11" s="183"/>
      <c r="P11" s="183"/>
    </row>
    <row r="12" ht="33" customHeight="true" spans="1:16">
      <c r="A12" s="182"/>
      <c r="B12" s="183"/>
      <c r="C12" s="181">
        <f t="shared" si="2"/>
        <v>0</v>
      </c>
      <c r="D12" s="181">
        <f t="shared" si="3"/>
        <v>0</v>
      </c>
      <c r="E12" s="183"/>
      <c r="F12" s="181">
        <f t="shared" si="0"/>
        <v>0</v>
      </c>
      <c r="G12" s="183"/>
      <c r="H12" s="183"/>
      <c r="I12" s="183"/>
      <c r="J12" s="194">
        <f t="shared" si="1"/>
        <v>0</v>
      </c>
      <c r="K12" s="183"/>
      <c r="L12" s="183"/>
      <c r="M12" s="183"/>
      <c r="N12" s="183"/>
      <c r="O12" s="183"/>
      <c r="P12" s="183"/>
    </row>
    <row r="13" ht="33" customHeight="true" spans="1:16">
      <c r="A13" s="182"/>
      <c r="B13" s="183"/>
      <c r="C13" s="181">
        <f t="shared" si="2"/>
        <v>0</v>
      </c>
      <c r="D13" s="181">
        <f t="shared" si="3"/>
        <v>0</v>
      </c>
      <c r="E13" s="183"/>
      <c r="F13" s="181">
        <f t="shared" si="0"/>
        <v>0</v>
      </c>
      <c r="G13" s="183"/>
      <c r="H13" s="183"/>
      <c r="I13" s="183"/>
      <c r="J13" s="194">
        <f t="shared" si="1"/>
        <v>0</v>
      </c>
      <c r="K13" s="183"/>
      <c r="L13" s="183"/>
      <c r="M13" s="183"/>
      <c r="N13" s="183"/>
      <c r="O13" s="183"/>
      <c r="P13" s="183"/>
    </row>
    <row r="14" ht="33" customHeight="true" spans="1:16">
      <c r="A14" s="184" t="s">
        <v>22</v>
      </c>
      <c r="B14" s="185"/>
      <c r="C14" s="181">
        <f>SUM(C6:C13)</f>
        <v>39</v>
      </c>
      <c r="D14" s="181">
        <f t="shared" ref="D14:P14" si="4">SUM(D6:D13)</f>
        <v>39</v>
      </c>
      <c r="E14" s="181">
        <f t="shared" si="4"/>
        <v>28</v>
      </c>
      <c r="F14" s="181">
        <f t="shared" si="4"/>
        <v>11</v>
      </c>
      <c r="G14" s="181">
        <f t="shared" si="4"/>
        <v>11</v>
      </c>
      <c r="H14" s="181">
        <f t="shared" si="4"/>
        <v>0</v>
      </c>
      <c r="I14" s="181">
        <f t="shared" si="4"/>
        <v>0</v>
      </c>
      <c r="J14" s="181">
        <f t="shared" si="4"/>
        <v>117000</v>
      </c>
      <c r="K14" s="181">
        <f t="shared" si="4"/>
        <v>0</v>
      </c>
      <c r="L14" s="181">
        <f t="shared" si="4"/>
        <v>0</v>
      </c>
      <c r="M14" s="181">
        <f t="shared" si="4"/>
        <v>0</v>
      </c>
      <c r="N14" s="181">
        <f t="shared" si="4"/>
        <v>5</v>
      </c>
      <c r="O14" s="181"/>
      <c r="P14" s="181">
        <f t="shared" si="4"/>
        <v>0</v>
      </c>
    </row>
  </sheetData>
  <mergeCells count="19">
    <mergeCell ref="A1:P1"/>
    <mergeCell ref="A2:F2"/>
    <mergeCell ref="M2:P2"/>
    <mergeCell ref="D3:I3"/>
    <mergeCell ref="K3:L3"/>
    <mergeCell ref="F4:I4"/>
    <mergeCell ref="A14:B14"/>
    <mergeCell ref="A3:A5"/>
    <mergeCell ref="B3:B5"/>
    <mergeCell ref="C3:C5"/>
    <mergeCell ref="D4:D5"/>
    <mergeCell ref="E4:E5"/>
    <mergeCell ref="J3:J5"/>
    <mergeCell ref="K4:K5"/>
    <mergeCell ref="L4:L5"/>
    <mergeCell ref="M3:M5"/>
    <mergeCell ref="N3:N5"/>
    <mergeCell ref="O3:O5"/>
    <mergeCell ref="P3:P5"/>
  </mergeCells>
  <conditionalFormatting sqref="C6:P14">
    <cfRule type="cellIs" dxfId="0" priority="1" stopIfTrue="1" operator="equal">
      <formula>0</formula>
    </cfRule>
  </conditionalFormatting>
  <printOptions horizontalCentered="true" verticalCentered="true"/>
  <pageMargins left="0.904861111111111" right="1.0625" top="0.511805555555556" bottom="0.865972222222222" header="0.314583333333333" footer="0.314583333333333"/>
  <pageSetup paperSize="9" orientation="landscape" horizont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showGridLines="0" showZeros="0" workbookViewId="0">
      <selection activeCell="B6" sqref="B6"/>
    </sheetView>
  </sheetViews>
  <sheetFormatPr defaultColWidth="9.12222222222222" defaultRowHeight="12.75" customHeight="true" outlineLevelCol="3"/>
  <cols>
    <col min="1" max="1" width="18.6222222222222" customWidth="true"/>
    <col min="2" max="2" width="39.8777777777778" customWidth="true"/>
    <col min="3" max="3" width="22.5" customWidth="true"/>
    <col min="4" max="4" width="19.6222222222222" customWidth="true"/>
  </cols>
  <sheetData>
    <row r="1" ht="36" customHeight="true" spans="1:4">
      <c r="A1" s="52" t="s">
        <v>189</v>
      </c>
      <c r="B1" s="52"/>
      <c r="C1" s="52"/>
      <c r="D1" s="52"/>
    </row>
    <row r="2" ht="27" customHeight="true" spans="1:4">
      <c r="A2" s="72" t="str">
        <f>(部门基本情况表!A2)</f>
        <v>编报单位：万荣县光华乡人民政府</v>
      </c>
      <c r="B2" s="72"/>
      <c r="C2" s="77"/>
      <c r="D2" s="41" t="s">
        <v>24</v>
      </c>
    </row>
    <row r="3" ht="34.5" customHeight="true" spans="1:4">
      <c r="A3" s="19" t="s">
        <v>190</v>
      </c>
      <c r="B3" s="73"/>
      <c r="C3" s="78" t="s">
        <v>123</v>
      </c>
      <c r="D3" s="74" t="s">
        <v>191</v>
      </c>
    </row>
    <row r="4" ht="34.5" customHeight="true" spans="1:4">
      <c r="A4" s="79" t="s">
        <v>192</v>
      </c>
      <c r="B4" s="80" t="s">
        <v>193</v>
      </c>
      <c r="C4" s="74"/>
      <c r="D4" s="74"/>
    </row>
    <row r="5" ht="31.5" customHeight="true" spans="1:4">
      <c r="A5" s="79"/>
      <c r="B5" s="81" t="s">
        <v>194</v>
      </c>
      <c r="C5" s="50">
        <f>SUM(C6:C21)</f>
        <v>0</v>
      </c>
      <c r="D5" s="82"/>
    </row>
    <row r="6" ht="31.5" customHeight="true" spans="1:4">
      <c r="A6" s="83"/>
      <c r="B6" s="84"/>
      <c r="C6" s="50"/>
      <c r="D6" s="82"/>
    </row>
    <row r="7" ht="31.5" customHeight="true" spans="1:4">
      <c r="A7" s="83"/>
      <c r="B7" s="84"/>
      <c r="C7" s="50"/>
      <c r="D7" s="82"/>
    </row>
    <row r="8" ht="31.5" customHeight="true" spans="1:4">
      <c r="A8" s="83"/>
      <c r="B8" s="84"/>
      <c r="C8" s="50"/>
      <c r="D8" s="82"/>
    </row>
    <row r="9" ht="31.5" customHeight="true" spans="1:4">
      <c r="A9" s="83"/>
      <c r="B9" s="84"/>
      <c r="C9" s="50"/>
      <c r="D9" s="82"/>
    </row>
    <row r="10" ht="31.5" customHeight="true" spans="1:4">
      <c r="A10" s="83"/>
      <c r="B10" s="84"/>
      <c r="C10" s="50"/>
      <c r="D10" s="82"/>
    </row>
    <row r="11" ht="31.5" customHeight="true" spans="1:4">
      <c r="A11" s="83"/>
      <c r="B11" s="84"/>
      <c r="C11" s="50"/>
      <c r="D11" s="82"/>
    </row>
    <row r="12" ht="31.5" customHeight="true" spans="1:4">
      <c r="A12" s="83"/>
      <c r="B12" s="84"/>
      <c r="C12" s="50"/>
      <c r="D12" s="82"/>
    </row>
    <row r="13" ht="31.5" customHeight="true" spans="1:4">
      <c r="A13" s="83"/>
      <c r="B13" s="84"/>
      <c r="C13" s="50"/>
      <c r="D13" s="82"/>
    </row>
    <row r="14" ht="31.5" customHeight="true" spans="1:4">
      <c r="A14" s="83"/>
      <c r="B14" s="84"/>
      <c r="C14" s="50"/>
      <c r="D14" s="82"/>
    </row>
    <row r="15" ht="31.5" customHeight="true" spans="1:4">
      <c r="A15" s="83"/>
      <c r="B15" s="84"/>
      <c r="C15" s="50"/>
      <c r="D15" s="82"/>
    </row>
    <row r="16" ht="31.5" customHeight="true" spans="1:4">
      <c r="A16" s="83"/>
      <c r="B16" s="84"/>
      <c r="C16" s="50"/>
      <c r="D16" s="82"/>
    </row>
    <row r="17" ht="31.5" customHeight="true" spans="1:4">
      <c r="A17" s="83"/>
      <c r="B17" s="84"/>
      <c r="C17" s="50"/>
      <c r="D17" s="82"/>
    </row>
    <row r="18" ht="31.5" customHeight="true" spans="1:4">
      <c r="A18" s="83"/>
      <c r="B18" s="84"/>
      <c r="C18" s="50"/>
      <c r="D18" s="82"/>
    </row>
    <row r="19" ht="31.5" customHeight="true" spans="1:4">
      <c r="A19" s="83"/>
      <c r="B19" s="85"/>
      <c r="C19" s="50"/>
      <c r="D19" s="82"/>
    </row>
    <row r="20" ht="31.5" customHeight="true" spans="1:4">
      <c r="A20" s="83"/>
      <c r="B20" s="85"/>
      <c r="C20" s="50"/>
      <c r="D20" s="82"/>
    </row>
    <row r="21" ht="31.5" customHeight="true" spans="1:4">
      <c r="A21" s="86"/>
      <c r="B21" s="87"/>
      <c r="C21" s="50"/>
      <c r="D21" s="82"/>
    </row>
    <row r="22" customHeight="true" spans="1:3">
      <c r="A22" s="51"/>
      <c r="B22" s="51"/>
      <c r="C22" s="51"/>
    </row>
    <row r="23" customHeight="true" spans="1:3">
      <c r="A23" s="51"/>
      <c r="B23" s="51"/>
      <c r="C23" s="51"/>
    </row>
    <row r="24" customHeight="true" spans="1:3">
      <c r="A24" s="51"/>
      <c r="B24" s="51"/>
      <c r="C24" s="51"/>
    </row>
    <row r="25" customHeight="true" spans="2:3">
      <c r="B25" s="51"/>
      <c r="C25" s="51"/>
    </row>
    <row r="26" customHeight="true" spans="2:3">
      <c r="B26" s="51"/>
      <c r="C26" s="51"/>
    </row>
    <row r="27" customHeight="true" spans="2:3">
      <c r="B27" s="51"/>
      <c r="C27" s="51"/>
    </row>
    <row r="28" customHeight="true" spans="2:3">
      <c r="B28" s="51"/>
      <c r="C28" s="51"/>
    </row>
    <row r="29" customHeight="true" spans="2:2">
      <c r="B29" s="51"/>
    </row>
  </sheetData>
  <mergeCells count="5">
    <mergeCell ref="A1:D1"/>
    <mergeCell ref="A2:B2"/>
    <mergeCell ref="A3:B3"/>
    <mergeCell ref="C3:C4"/>
    <mergeCell ref="D3:D4"/>
  </mergeCells>
  <printOptions horizontalCentered="true"/>
  <pageMargins left="0.865277777777778" right="0.865277777777778" top="1.0625" bottom="0.786805555555556" header="0.511805555555556" footer="0.511805555555556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showGridLines="0" showZeros="0" workbookViewId="0">
      <selection activeCell="B6" sqref="B6"/>
    </sheetView>
  </sheetViews>
  <sheetFormatPr defaultColWidth="9.12222222222222" defaultRowHeight="12.75" customHeight="true" outlineLevelCol="4"/>
  <cols>
    <col min="1" max="1" width="16.1222222222222" customWidth="true"/>
    <col min="2" max="2" width="39.1222222222222" customWidth="true"/>
    <col min="3" max="3" width="16.5" customWidth="true"/>
    <col min="4" max="4" width="14.8777777777778" customWidth="true"/>
    <col min="5" max="5" width="13.8777777777778" customWidth="true"/>
  </cols>
  <sheetData>
    <row r="1" ht="38.25" customHeight="true" spans="1:5">
      <c r="A1" s="52" t="s">
        <v>195</v>
      </c>
      <c r="B1" s="52"/>
      <c r="C1" s="52"/>
      <c r="D1" s="52"/>
      <c r="E1" s="52"/>
    </row>
    <row r="2" ht="24.75" customHeight="true" spans="1:5">
      <c r="A2" s="72" t="str">
        <f>(部门基本情况表!A2)</f>
        <v>编报单位：万荣县光华乡人民政府</v>
      </c>
      <c r="B2" s="72"/>
      <c r="E2" s="76" t="s">
        <v>24</v>
      </c>
    </row>
    <row r="3" ht="35.25" customHeight="true" spans="1:5">
      <c r="A3" s="19" t="s">
        <v>196</v>
      </c>
      <c r="B3" s="73"/>
      <c r="C3" s="74" t="s">
        <v>101</v>
      </c>
      <c r="D3" s="74" t="s">
        <v>102</v>
      </c>
      <c r="E3" s="74" t="s">
        <v>103</v>
      </c>
    </row>
    <row r="4" ht="34.5" customHeight="true" spans="1:5">
      <c r="A4" s="21" t="s">
        <v>71</v>
      </c>
      <c r="B4" s="61" t="s">
        <v>193</v>
      </c>
      <c r="C4" s="74"/>
      <c r="D4" s="74"/>
      <c r="E4" s="74"/>
    </row>
    <row r="5" ht="31.5" customHeight="true" spans="1:5">
      <c r="A5" s="21"/>
      <c r="B5" s="61" t="s">
        <v>194</v>
      </c>
      <c r="C5" s="50">
        <f>SUM(D5:E5)</f>
        <v>0</v>
      </c>
      <c r="D5" s="50">
        <f>SUM(D6:D21)</f>
        <v>0</v>
      </c>
      <c r="E5" s="50">
        <f>SUM(E6:E21)</f>
        <v>0</v>
      </c>
    </row>
    <row r="6" ht="31.5" customHeight="true" spans="1:5">
      <c r="A6" s="14"/>
      <c r="B6" s="75"/>
      <c r="C6" s="50">
        <f t="shared" ref="C6:C22" si="0">SUM(D6:E6)</f>
        <v>0</v>
      </c>
      <c r="D6" s="50"/>
      <c r="E6" s="50"/>
    </row>
    <row r="7" ht="31.5" customHeight="true" spans="1:5">
      <c r="A7" s="14"/>
      <c r="B7" s="75"/>
      <c r="C7" s="50">
        <f t="shared" si="0"/>
        <v>0</v>
      </c>
      <c r="D7" s="50"/>
      <c r="E7" s="50"/>
    </row>
    <row r="8" ht="31.5" customHeight="true" spans="1:5">
      <c r="A8" s="14"/>
      <c r="B8" s="75"/>
      <c r="C8" s="50">
        <f t="shared" si="0"/>
        <v>0</v>
      </c>
      <c r="D8" s="50"/>
      <c r="E8" s="50"/>
    </row>
    <row r="9" ht="31.5" customHeight="true" spans="1:5">
      <c r="A9" s="14"/>
      <c r="B9" s="75"/>
      <c r="C9" s="50">
        <f t="shared" si="0"/>
        <v>0</v>
      </c>
      <c r="D9" s="50"/>
      <c r="E9" s="50"/>
    </row>
    <row r="10" ht="31.5" customHeight="true" spans="1:5">
      <c r="A10" s="14"/>
      <c r="B10" s="75"/>
      <c r="C10" s="50">
        <f t="shared" si="0"/>
        <v>0</v>
      </c>
      <c r="D10" s="50"/>
      <c r="E10" s="50"/>
    </row>
    <row r="11" ht="31.5" customHeight="true" spans="1:5">
      <c r="A11" s="14"/>
      <c r="B11" s="75"/>
      <c r="C11" s="50">
        <f t="shared" si="0"/>
        <v>0</v>
      </c>
      <c r="D11" s="50"/>
      <c r="E11" s="50"/>
    </row>
    <row r="12" ht="31.5" customHeight="true" spans="1:5">
      <c r="A12" s="14"/>
      <c r="B12" s="75"/>
      <c r="C12" s="50">
        <f t="shared" si="0"/>
        <v>0</v>
      </c>
      <c r="D12" s="50"/>
      <c r="E12" s="50"/>
    </row>
    <row r="13" ht="31.5" customHeight="true" spans="1:5">
      <c r="A13" s="14"/>
      <c r="B13" s="75"/>
      <c r="C13" s="50">
        <f t="shared" si="0"/>
        <v>0</v>
      </c>
      <c r="D13" s="50"/>
      <c r="E13" s="50"/>
    </row>
    <row r="14" ht="31.5" customHeight="true" spans="1:5">
      <c r="A14" s="14"/>
      <c r="B14" s="75"/>
      <c r="C14" s="50">
        <f t="shared" si="0"/>
        <v>0</v>
      </c>
      <c r="D14" s="50"/>
      <c r="E14" s="50"/>
    </row>
    <row r="15" ht="31.5" customHeight="true" spans="1:5">
      <c r="A15" s="14"/>
      <c r="B15" s="75"/>
      <c r="C15" s="50">
        <f t="shared" si="0"/>
        <v>0</v>
      </c>
      <c r="D15" s="50"/>
      <c r="E15" s="50"/>
    </row>
    <row r="16" ht="31.5" customHeight="true" spans="1:5">
      <c r="A16" s="14"/>
      <c r="B16" s="75"/>
      <c r="C16" s="50">
        <f t="shared" si="0"/>
        <v>0</v>
      </c>
      <c r="D16" s="50"/>
      <c r="E16" s="50"/>
    </row>
    <row r="17" ht="31.5" customHeight="true" spans="1:5">
      <c r="A17" s="14"/>
      <c r="B17" s="75"/>
      <c r="C17" s="50">
        <f t="shared" si="0"/>
        <v>0</v>
      </c>
      <c r="D17" s="50"/>
      <c r="E17" s="50"/>
    </row>
    <row r="18" ht="31.5" customHeight="true" spans="1:5">
      <c r="A18" s="14"/>
      <c r="B18" s="60"/>
      <c r="C18" s="50">
        <f t="shared" si="0"/>
        <v>0</v>
      </c>
      <c r="D18" s="50"/>
      <c r="E18" s="50"/>
    </row>
    <row r="19" ht="31.5" customHeight="true" spans="1:5">
      <c r="A19" s="14"/>
      <c r="B19" s="60"/>
      <c r="C19" s="50">
        <f t="shared" si="0"/>
        <v>0</v>
      </c>
      <c r="D19" s="50"/>
      <c r="E19" s="50"/>
    </row>
    <row r="20" ht="31.5" customHeight="true" spans="1:5">
      <c r="A20" s="14"/>
      <c r="B20" s="60"/>
      <c r="C20" s="50">
        <f t="shared" si="0"/>
        <v>0</v>
      </c>
      <c r="D20" s="50"/>
      <c r="E20" s="50"/>
    </row>
    <row r="21" ht="31.5" customHeight="true" spans="1:5">
      <c r="A21" s="14"/>
      <c r="B21" s="60"/>
      <c r="C21" s="50">
        <f t="shared" si="0"/>
        <v>0</v>
      </c>
      <c r="D21" s="50"/>
      <c r="E21" s="50"/>
    </row>
    <row r="22" customHeight="true" spans="1:5">
      <c r="A22" s="51"/>
      <c r="B22" s="51"/>
      <c r="C22" s="51"/>
      <c r="D22" s="51"/>
      <c r="E22" s="51"/>
    </row>
    <row r="23" customHeight="true" spans="1:5">
      <c r="A23" s="51"/>
      <c r="B23" s="51"/>
      <c r="C23" s="51"/>
      <c r="D23" s="51"/>
      <c r="E23" s="51"/>
    </row>
    <row r="24" customHeight="true" spans="2:5">
      <c r="B24" s="51"/>
      <c r="C24" s="51"/>
      <c r="D24" s="51"/>
      <c r="E24" s="51"/>
    </row>
    <row r="25" customHeight="true" spans="2:5">
      <c r="B25" s="51"/>
      <c r="C25" s="51"/>
      <c r="D25" s="51"/>
      <c r="E25" s="51"/>
    </row>
    <row r="26" customHeight="true" spans="2:3">
      <c r="B26" s="51"/>
      <c r="C26" s="51"/>
    </row>
    <row r="27" customHeight="true" spans="2:3">
      <c r="B27" s="51"/>
      <c r="C27" s="51"/>
    </row>
    <row r="28" customHeight="true" spans="3:3">
      <c r="C28" s="51"/>
    </row>
    <row r="29" customHeight="true" spans="3:3">
      <c r="C29" s="51"/>
    </row>
  </sheetData>
  <mergeCells count="6">
    <mergeCell ref="A1:E1"/>
    <mergeCell ref="A2:B2"/>
    <mergeCell ref="A3:B3"/>
    <mergeCell ref="C3:C4"/>
    <mergeCell ref="D3:D4"/>
    <mergeCell ref="E3:E4"/>
  </mergeCells>
  <printOptions horizontalCentered="true"/>
  <pageMargins left="0.865277777777778" right="0.865277777777778" top="1.0625" bottom="0.786805555555556" header="0.511805555555556" footer="0.511805555555556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showGridLines="0" showZeros="0" topLeftCell="A4" workbookViewId="0">
      <selection activeCell="K8" sqref="K8"/>
    </sheetView>
  </sheetViews>
  <sheetFormatPr defaultColWidth="9.12222222222222" defaultRowHeight="12.75" customHeight="true"/>
  <cols>
    <col min="1" max="1" width="27.8777777777778" customWidth="true"/>
    <col min="2" max="2" width="12" customWidth="true"/>
    <col min="3" max="3" width="10.3777777777778" customWidth="true"/>
    <col min="4" max="6" width="10" customWidth="true"/>
    <col min="7" max="7" width="9.87777777777778" customWidth="true"/>
    <col min="8" max="8" width="10.5" customWidth="true"/>
  </cols>
  <sheetData>
    <row r="1" ht="36" customHeight="true" spans="1:8">
      <c r="A1" s="52" t="s">
        <v>197</v>
      </c>
      <c r="B1" s="52"/>
      <c r="C1" s="52"/>
      <c r="D1" s="52"/>
      <c r="E1" s="52"/>
      <c r="F1" s="52"/>
      <c r="G1" s="52"/>
      <c r="H1" s="52"/>
    </row>
    <row r="2" ht="24.75" customHeight="true" spans="1:8">
      <c r="A2" s="40" t="str">
        <f>(部门基本情况表!A2)</f>
        <v>编报单位：万荣县光华乡人民政府</v>
      </c>
      <c r="B2" s="40"/>
      <c r="C2" s="53"/>
      <c r="D2" s="41"/>
      <c r="E2" s="41"/>
      <c r="F2" s="41"/>
      <c r="G2" s="41"/>
      <c r="H2" s="41" t="s">
        <v>24</v>
      </c>
    </row>
    <row r="3" ht="24.75" customHeight="true" spans="1:8">
      <c r="A3" s="42" t="s">
        <v>198</v>
      </c>
      <c r="B3" s="54" t="s">
        <v>199</v>
      </c>
      <c r="C3" s="55"/>
      <c r="D3" s="55"/>
      <c r="E3" s="55"/>
      <c r="F3" s="55"/>
      <c r="G3" s="55"/>
      <c r="H3" s="61" t="s">
        <v>200</v>
      </c>
    </row>
    <row r="4" ht="24.75" customHeight="true" spans="1:8">
      <c r="A4" s="56"/>
      <c r="B4" s="57" t="s">
        <v>201</v>
      </c>
      <c r="C4" s="58"/>
      <c r="D4" s="54" t="s">
        <v>102</v>
      </c>
      <c r="E4" s="58"/>
      <c r="F4" s="54" t="s">
        <v>103</v>
      </c>
      <c r="G4" s="55"/>
      <c r="H4" s="43"/>
    </row>
    <row r="5" ht="33.75" customHeight="true" spans="1:8">
      <c r="A5" s="59"/>
      <c r="B5" s="60" t="s">
        <v>22</v>
      </c>
      <c r="C5" s="60" t="s">
        <v>202</v>
      </c>
      <c r="D5" s="60" t="s">
        <v>203</v>
      </c>
      <c r="E5" s="60" t="s">
        <v>202</v>
      </c>
      <c r="F5" s="60" t="s">
        <v>203</v>
      </c>
      <c r="G5" s="70" t="s">
        <v>202</v>
      </c>
      <c r="H5" s="43"/>
    </row>
    <row r="6" ht="39" customHeight="true" spans="1:10">
      <c r="A6" s="61" t="s">
        <v>204</v>
      </c>
      <c r="B6" s="62">
        <v>16000</v>
      </c>
      <c r="C6" s="62">
        <v>16000</v>
      </c>
      <c r="D6" s="62">
        <v>16000</v>
      </c>
      <c r="E6" s="62">
        <v>16000</v>
      </c>
      <c r="F6" s="62">
        <v>0</v>
      </c>
      <c r="G6" s="62">
        <v>0</v>
      </c>
      <c r="H6" s="46"/>
      <c r="I6" s="51"/>
      <c r="J6" s="51"/>
    </row>
    <row r="7" ht="39" customHeight="true" spans="1:12">
      <c r="A7" s="63" t="s">
        <v>205</v>
      </c>
      <c r="B7" s="62">
        <v>0</v>
      </c>
      <c r="C7" s="62">
        <v>0</v>
      </c>
      <c r="D7" s="50"/>
      <c r="E7" s="50"/>
      <c r="F7" s="50"/>
      <c r="G7" s="50"/>
      <c r="H7" s="46"/>
      <c r="K7" s="51"/>
      <c r="L7" s="51"/>
    </row>
    <row r="8" ht="39" customHeight="true" spans="1:11">
      <c r="A8" s="63" t="s">
        <v>206</v>
      </c>
      <c r="B8" s="62">
        <v>15000</v>
      </c>
      <c r="C8" s="62">
        <v>15000</v>
      </c>
      <c r="D8" s="62">
        <v>15000</v>
      </c>
      <c r="E8" s="62">
        <v>15000</v>
      </c>
      <c r="F8" s="62"/>
      <c r="G8" s="62">
        <v>0</v>
      </c>
      <c r="H8" s="46"/>
      <c r="I8" s="51"/>
      <c r="J8" s="51"/>
      <c r="K8" s="51"/>
    </row>
    <row r="9" ht="39" customHeight="true" spans="1:12">
      <c r="A9" s="64" t="s">
        <v>207</v>
      </c>
      <c r="B9" s="62">
        <v>0</v>
      </c>
      <c r="C9" s="62">
        <v>0</v>
      </c>
      <c r="D9" s="50"/>
      <c r="E9" s="50"/>
      <c r="F9" s="50"/>
      <c r="G9" s="50"/>
      <c r="H9" s="46"/>
      <c r="I9" s="51"/>
      <c r="J9" s="51"/>
      <c r="L9" s="51"/>
    </row>
    <row r="10" ht="39" customHeight="true" spans="1:12">
      <c r="A10" s="64" t="s">
        <v>208</v>
      </c>
      <c r="B10" s="62">
        <v>15000</v>
      </c>
      <c r="C10" s="62">
        <v>15000</v>
      </c>
      <c r="D10" s="50">
        <v>15000</v>
      </c>
      <c r="E10" s="50">
        <v>15000</v>
      </c>
      <c r="F10" s="50"/>
      <c r="G10" s="50">
        <v>0</v>
      </c>
      <c r="H10" s="46"/>
      <c r="I10" s="51"/>
      <c r="J10" s="51"/>
      <c r="K10" s="51"/>
      <c r="L10" s="51"/>
    </row>
    <row r="11" ht="39" customHeight="true" spans="1:12">
      <c r="A11" s="65" t="s">
        <v>209</v>
      </c>
      <c r="B11" s="62">
        <v>1000</v>
      </c>
      <c r="C11" s="62">
        <v>1000</v>
      </c>
      <c r="D11" s="50">
        <v>1000</v>
      </c>
      <c r="E11" s="50">
        <v>1000</v>
      </c>
      <c r="F11" s="50"/>
      <c r="G11" s="50">
        <v>0</v>
      </c>
      <c r="H11" s="46"/>
      <c r="I11" s="51"/>
      <c r="J11" s="51"/>
      <c r="K11" s="51"/>
      <c r="L11" s="51"/>
    </row>
    <row r="12" ht="257" customHeight="true" spans="1:10">
      <c r="A12" s="66" t="s">
        <v>210</v>
      </c>
      <c r="B12" s="67"/>
      <c r="C12" s="67"/>
      <c r="D12" s="67"/>
      <c r="E12" s="67"/>
      <c r="F12" s="67"/>
      <c r="G12" s="67"/>
      <c r="H12" s="71"/>
      <c r="I12" s="51"/>
      <c r="J12" s="51"/>
    </row>
    <row r="13" ht="32.25" customHeight="true" spans="1:11">
      <c r="A13" s="68" t="s">
        <v>211</v>
      </c>
      <c r="B13" s="69"/>
      <c r="C13" s="69"/>
      <c r="D13" s="69"/>
      <c r="E13" s="69"/>
      <c r="F13" s="69"/>
      <c r="G13" s="69"/>
      <c r="H13" s="69"/>
      <c r="K13" s="51"/>
    </row>
  </sheetData>
  <mergeCells count="10">
    <mergeCell ref="A1:H1"/>
    <mergeCell ref="A2:B2"/>
    <mergeCell ref="B3:G3"/>
    <mergeCell ref="B4:C4"/>
    <mergeCell ref="D4:E4"/>
    <mergeCell ref="F4:G4"/>
    <mergeCell ref="A12:H12"/>
    <mergeCell ref="A13:H13"/>
    <mergeCell ref="A3:A5"/>
    <mergeCell ref="H3:H5"/>
  </mergeCells>
  <printOptions horizontalCentered="true"/>
  <pageMargins left="0.865277777777778" right="0.865277777777778" top="1.0625" bottom="0.786805555555556" header="0.511805555555556" footer="0.511805555555556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showGridLines="0" showZeros="0" workbookViewId="0">
      <selection activeCell="J8" sqref="J8"/>
    </sheetView>
  </sheetViews>
  <sheetFormatPr defaultColWidth="9.12222222222222" defaultRowHeight="12.75" customHeight="true" outlineLevelCol="2"/>
  <cols>
    <col min="1" max="1" width="33.8777777777778" customWidth="true"/>
    <col min="2" max="2" width="28.5" customWidth="true"/>
    <col min="3" max="3" width="35.5" customWidth="true"/>
  </cols>
  <sheetData>
    <row r="1" ht="36" customHeight="true" spans="1:3">
      <c r="A1" s="39" t="s">
        <v>212</v>
      </c>
      <c r="B1" s="39"/>
      <c r="C1" s="39"/>
    </row>
    <row r="2" ht="27" customHeight="true" spans="1:3">
      <c r="A2" s="40" t="str">
        <f>(部门基本情况表!A2)</f>
        <v>编报单位：万荣县光华乡人民政府</v>
      </c>
      <c r="B2" s="40"/>
      <c r="C2" s="41" t="s">
        <v>24</v>
      </c>
    </row>
    <row r="3" ht="41.25" customHeight="true" spans="1:3">
      <c r="A3" s="42" t="s">
        <v>213</v>
      </c>
      <c r="B3" s="43" t="s">
        <v>123</v>
      </c>
      <c r="C3" s="43" t="s">
        <v>200</v>
      </c>
    </row>
    <row r="4" ht="31.5" customHeight="true" spans="1:3">
      <c r="A4" s="44" t="s">
        <v>120</v>
      </c>
      <c r="B4" s="45">
        <f>SUM(B5:B21)</f>
        <v>548384.56</v>
      </c>
      <c r="C4" s="46"/>
    </row>
    <row r="5" ht="31.5" customHeight="true" spans="1:3">
      <c r="A5" s="47" t="s">
        <v>214</v>
      </c>
      <c r="B5" s="45">
        <f>SUM('一般公共预算财政拨款基本支出经济分类表（七）'!D5)</f>
        <v>548384.56</v>
      </c>
      <c r="C5" s="48" t="s">
        <v>215</v>
      </c>
    </row>
    <row r="6" ht="31.5" customHeight="true" spans="1:3">
      <c r="A6" s="49"/>
      <c r="B6" s="50"/>
      <c r="C6" s="46"/>
    </row>
    <row r="7" ht="31.5" customHeight="true" spans="1:3">
      <c r="A7" s="49"/>
      <c r="B7" s="50"/>
      <c r="C7" s="46"/>
    </row>
    <row r="8" ht="31.5" customHeight="true" spans="1:3">
      <c r="A8" s="49"/>
      <c r="B8" s="50"/>
      <c r="C8" s="46"/>
    </row>
    <row r="9" ht="31.5" customHeight="true" spans="1:3">
      <c r="A9" s="49"/>
      <c r="B9" s="50"/>
      <c r="C9" s="46"/>
    </row>
    <row r="10" ht="31.5" customHeight="true" spans="1:3">
      <c r="A10" s="49"/>
      <c r="B10" s="50"/>
      <c r="C10" s="46"/>
    </row>
    <row r="11" ht="31.5" customHeight="true" spans="1:3">
      <c r="A11" s="49"/>
      <c r="B11" s="50"/>
      <c r="C11" s="46"/>
    </row>
    <row r="12" ht="31.5" customHeight="true" spans="1:3">
      <c r="A12" s="49"/>
      <c r="B12" s="50"/>
      <c r="C12" s="46"/>
    </row>
    <row r="13" ht="31.5" customHeight="true" spans="1:3">
      <c r="A13" s="49"/>
      <c r="B13" s="50"/>
      <c r="C13" s="46"/>
    </row>
    <row r="14" ht="31.5" customHeight="true" spans="1:3">
      <c r="A14" s="49"/>
      <c r="B14" s="50"/>
      <c r="C14" s="46"/>
    </row>
    <row r="15" ht="31.5" customHeight="true" spans="1:3">
      <c r="A15" s="44"/>
      <c r="B15" s="50"/>
      <c r="C15" s="46"/>
    </row>
    <row r="16" ht="31.5" customHeight="true" spans="1:3">
      <c r="A16" s="44"/>
      <c r="B16" s="50"/>
      <c r="C16" s="46"/>
    </row>
    <row r="17" ht="31.5" customHeight="true" spans="1:3">
      <c r="A17" s="44"/>
      <c r="B17" s="50"/>
      <c r="C17" s="46"/>
    </row>
    <row r="18" ht="31.5" customHeight="true" spans="1:3">
      <c r="A18" s="44"/>
      <c r="B18" s="50"/>
      <c r="C18" s="46"/>
    </row>
    <row r="19" ht="31.5" customHeight="true" spans="1:3">
      <c r="A19" s="44"/>
      <c r="B19" s="50"/>
      <c r="C19" s="46"/>
    </row>
    <row r="20" ht="31.5" customHeight="true" spans="1:3">
      <c r="A20" s="44"/>
      <c r="B20" s="50"/>
      <c r="C20" s="46"/>
    </row>
    <row r="21" ht="31.5" customHeight="true" spans="1:3">
      <c r="A21" s="44"/>
      <c r="B21" s="50"/>
      <c r="C21" s="46"/>
    </row>
    <row r="22" customHeight="true" spans="1:3">
      <c r="A22" s="51"/>
      <c r="B22" s="51"/>
      <c r="C22" s="51"/>
    </row>
    <row r="23" customHeight="true" spans="1:3">
      <c r="A23" s="51"/>
      <c r="B23" s="51"/>
      <c r="C23" s="51"/>
    </row>
    <row r="24" customHeight="true" spans="1:3">
      <c r="A24" s="51"/>
      <c r="B24" s="51"/>
      <c r="C24" s="51"/>
    </row>
    <row r="25" customHeight="true" spans="2:3">
      <c r="B25" s="51"/>
      <c r="C25" s="51"/>
    </row>
    <row r="26" customHeight="true" spans="2:3">
      <c r="B26" s="51"/>
      <c r="C26" s="51"/>
    </row>
  </sheetData>
  <mergeCells count="2">
    <mergeCell ref="A1:C1"/>
    <mergeCell ref="A2:B2"/>
  </mergeCells>
  <printOptions horizontalCentered="true"/>
  <pageMargins left="0.865277777777778" right="0.865277777777778" top="1.0625" bottom="0.786805555555556" header="0.511805555555556" footer="0.511805555555556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</sheetPr>
  <dimension ref="A1:O43"/>
  <sheetViews>
    <sheetView topLeftCell="A28" workbookViewId="0">
      <selection activeCell="H29" sqref="H29:H30"/>
    </sheetView>
  </sheetViews>
  <sheetFormatPr defaultColWidth="12" defaultRowHeight="22.5" customHeight="true"/>
  <cols>
    <col min="1" max="1" width="5.5" style="4" customWidth="true"/>
    <col min="2" max="2" width="14.5" style="2" customWidth="true"/>
    <col min="3" max="3" width="12.1222222222222" style="2" customWidth="true"/>
    <col min="4" max="4" width="6" style="2" customWidth="true"/>
    <col min="5" max="5" width="7.62222222222222" style="2" customWidth="true"/>
    <col min="6" max="6" width="25.3777777777778" style="2" customWidth="true"/>
    <col min="7" max="7" width="13.3777777777778" style="4" customWidth="true"/>
    <col min="8" max="8" width="12.1222222222222" style="2" customWidth="true"/>
    <col min="9" max="9" width="11.8777777777778" style="2" customWidth="true"/>
    <col min="10" max="11" width="12.1222222222222" style="2" customWidth="true"/>
    <col min="12" max="12" width="11" style="5" customWidth="true"/>
    <col min="13" max="13" width="12.1222222222222" style="5" customWidth="true"/>
    <col min="14" max="14" width="5.5" style="5" customWidth="true"/>
    <col min="15" max="15" width="8" style="2" customWidth="true"/>
    <col min="16" max="16384" width="12" style="4"/>
  </cols>
  <sheetData>
    <row r="1" ht="28.5" customHeight="true" spans="1:15">
      <c r="A1" s="6" t="s">
        <v>216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ht="24.75" customHeight="true" spans="1:15">
      <c r="A2" s="7" t="str">
        <f>(部门基本情况表!A2)</f>
        <v>编报单位：万荣县光华乡人民政府</v>
      </c>
      <c r="B2" s="7"/>
      <c r="C2" s="7"/>
      <c r="D2" s="7"/>
      <c r="E2" s="7"/>
      <c r="F2" s="7"/>
      <c r="G2" s="18"/>
      <c r="H2" s="18"/>
      <c r="I2" s="18"/>
      <c r="J2" s="18"/>
      <c r="K2" s="18"/>
      <c r="L2" s="28" t="s">
        <v>217</v>
      </c>
      <c r="M2" s="28"/>
      <c r="N2" s="28"/>
      <c r="O2" s="31"/>
    </row>
    <row r="3" s="1" customFormat="true" ht="24" customHeight="true" spans="1:15">
      <c r="A3" s="8" t="s">
        <v>218</v>
      </c>
      <c r="B3" s="9" t="s">
        <v>219</v>
      </c>
      <c r="C3" s="9" t="s">
        <v>220</v>
      </c>
      <c r="D3" s="9" t="s">
        <v>221</v>
      </c>
      <c r="E3" s="9" t="s">
        <v>222</v>
      </c>
      <c r="F3" s="9" t="s">
        <v>223</v>
      </c>
      <c r="G3" s="19" t="s">
        <v>224</v>
      </c>
      <c r="H3" s="20"/>
      <c r="I3" s="20"/>
      <c r="J3" s="20"/>
      <c r="K3" s="20"/>
      <c r="L3" s="29"/>
      <c r="M3" s="32" t="s">
        <v>225</v>
      </c>
      <c r="N3" s="33"/>
      <c r="O3" s="9" t="s">
        <v>191</v>
      </c>
    </row>
    <row r="4" s="1" customFormat="true" ht="24" customHeight="true" spans="1:15">
      <c r="A4" s="10"/>
      <c r="B4" s="11"/>
      <c r="C4" s="12"/>
      <c r="D4" s="11"/>
      <c r="E4" s="11"/>
      <c r="F4" s="15"/>
      <c r="G4" s="21" t="s">
        <v>226</v>
      </c>
      <c r="H4" s="14" t="s">
        <v>227</v>
      </c>
      <c r="I4" s="14" t="s">
        <v>228</v>
      </c>
      <c r="J4" s="14" t="s">
        <v>229</v>
      </c>
      <c r="K4" s="14" t="s">
        <v>230</v>
      </c>
      <c r="L4" s="30" t="s">
        <v>231</v>
      </c>
      <c r="M4" s="34"/>
      <c r="N4" s="35"/>
      <c r="O4" s="11"/>
    </row>
    <row r="5" s="2" customFormat="true" ht="20.5" customHeight="true" spans="1:15">
      <c r="A5" s="13">
        <v>1</v>
      </c>
      <c r="B5" s="14" t="s">
        <v>232</v>
      </c>
      <c r="C5" s="13" t="s">
        <v>233</v>
      </c>
      <c r="D5" s="14" t="s">
        <v>234</v>
      </c>
      <c r="E5" s="13">
        <v>2</v>
      </c>
      <c r="F5" s="14" t="s">
        <v>232</v>
      </c>
      <c r="G5" s="22">
        <v>3000</v>
      </c>
      <c r="H5" s="23">
        <v>3000</v>
      </c>
      <c r="I5" s="22"/>
      <c r="J5" s="22"/>
      <c r="K5" s="22"/>
      <c r="L5" s="22"/>
      <c r="M5" s="36" t="s">
        <v>235</v>
      </c>
      <c r="N5" s="36" t="s">
        <v>236</v>
      </c>
      <c r="O5" s="13"/>
    </row>
    <row r="6" s="2" customFormat="true" ht="20.5" customHeight="true" spans="1:15">
      <c r="A6" s="13"/>
      <c r="B6" s="13"/>
      <c r="C6" s="13"/>
      <c r="D6" s="13"/>
      <c r="E6" s="13"/>
      <c r="F6" s="14"/>
      <c r="G6" s="22"/>
      <c r="H6" s="23"/>
      <c r="I6" s="22"/>
      <c r="J6" s="22"/>
      <c r="K6" s="22"/>
      <c r="L6" s="22"/>
      <c r="M6" s="36" t="s">
        <v>237</v>
      </c>
      <c r="N6" s="36" t="s">
        <v>236</v>
      </c>
      <c r="O6" s="13"/>
    </row>
    <row r="7" s="2" customFormat="true" ht="20.5" customHeight="true" spans="1:15">
      <c r="A7" s="13">
        <v>2</v>
      </c>
      <c r="B7" s="13" t="s">
        <v>238</v>
      </c>
      <c r="C7" s="13" t="s">
        <v>239</v>
      </c>
      <c r="D7" s="13" t="s">
        <v>240</v>
      </c>
      <c r="E7" s="13">
        <v>1</v>
      </c>
      <c r="F7" s="14" t="s">
        <v>241</v>
      </c>
      <c r="G7" s="22">
        <f>SUM(H7:L8)</f>
        <v>2000</v>
      </c>
      <c r="H7" s="23">
        <v>2000</v>
      </c>
      <c r="I7" s="22"/>
      <c r="J7" s="22"/>
      <c r="K7" s="22"/>
      <c r="L7" s="22"/>
      <c r="M7" s="36" t="s">
        <v>235</v>
      </c>
      <c r="N7" s="36" t="s">
        <v>236</v>
      </c>
      <c r="O7" s="13"/>
    </row>
    <row r="8" s="2" customFormat="true" ht="20.5" customHeight="true" spans="1:15">
      <c r="A8" s="13"/>
      <c r="B8" s="13"/>
      <c r="C8" s="13"/>
      <c r="D8" s="13"/>
      <c r="E8" s="13"/>
      <c r="F8" s="14"/>
      <c r="G8" s="22"/>
      <c r="H8" s="23"/>
      <c r="I8" s="22"/>
      <c r="J8" s="22"/>
      <c r="K8" s="22"/>
      <c r="L8" s="22"/>
      <c r="M8" s="36" t="s">
        <v>237</v>
      </c>
      <c r="N8" s="36" t="s">
        <v>236</v>
      </c>
      <c r="O8" s="13"/>
    </row>
    <row r="9" s="2" customFormat="true" ht="20.5" customHeight="true" spans="1:15">
      <c r="A9" s="13">
        <v>3</v>
      </c>
      <c r="B9" s="13" t="s">
        <v>242</v>
      </c>
      <c r="C9" s="13" t="s">
        <v>243</v>
      </c>
      <c r="D9" s="13" t="s">
        <v>234</v>
      </c>
      <c r="E9" s="13">
        <v>2</v>
      </c>
      <c r="F9" s="14" t="s">
        <v>244</v>
      </c>
      <c r="G9" s="22">
        <f>SUM(H9:L10)</f>
        <v>7000</v>
      </c>
      <c r="H9" s="23">
        <v>7000</v>
      </c>
      <c r="I9" s="22"/>
      <c r="J9" s="22"/>
      <c r="K9" s="22"/>
      <c r="L9" s="22"/>
      <c r="M9" s="36" t="s">
        <v>235</v>
      </c>
      <c r="N9" s="36" t="s">
        <v>236</v>
      </c>
      <c r="O9" s="13"/>
    </row>
    <row r="10" s="2" customFormat="true" ht="20.5" customHeight="true" spans="1:15">
      <c r="A10" s="13"/>
      <c r="B10" s="13"/>
      <c r="C10" s="13"/>
      <c r="D10" s="13"/>
      <c r="E10" s="13"/>
      <c r="F10" s="14"/>
      <c r="G10" s="22"/>
      <c r="H10" s="23"/>
      <c r="I10" s="22"/>
      <c r="J10" s="22"/>
      <c r="K10" s="22"/>
      <c r="L10" s="22"/>
      <c r="M10" s="36" t="s">
        <v>237</v>
      </c>
      <c r="N10" s="36" t="s">
        <v>236</v>
      </c>
      <c r="O10" s="13"/>
    </row>
    <row r="11" s="2" customFormat="true" ht="20.5" customHeight="true" spans="1:15">
      <c r="A11" s="13">
        <v>4</v>
      </c>
      <c r="B11" s="13" t="s">
        <v>245</v>
      </c>
      <c r="C11" s="13" t="s">
        <v>246</v>
      </c>
      <c r="D11" s="13" t="s">
        <v>234</v>
      </c>
      <c r="E11" s="13">
        <v>1</v>
      </c>
      <c r="F11" s="14" t="s">
        <v>247</v>
      </c>
      <c r="G11" s="22">
        <f>SUM(H11:L12)</f>
        <v>8500</v>
      </c>
      <c r="H11" s="23">
        <v>8500</v>
      </c>
      <c r="I11" s="22"/>
      <c r="J11" s="22"/>
      <c r="K11" s="22"/>
      <c r="L11" s="22"/>
      <c r="M11" s="36" t="s">
        <v>235</v>
      </c>
      <c r="N11" s="36" t="s">
        <v>236</v>
      </c>
      <c r="O11" s="13"/>
    </row>
    <row r="12" s="2" customFormat="true" ht="20.5" customHeight="true" spans="1:15">
      <c r="A12" s="13"/>
      <c r="B12" s="13"/>
      <c r="C12" s="13"/>
      <c r="D12" s="13"/>
      <c r="E12" s="13"/>
      <c r="F12" s="14"/>
      <c r="G12" s="22"/>
      <c r="H12" s="23"/>
      <c r="I12" s="22"/>
      <c r="J12" s="22"/>
      <c r="K12" s="22"/>
      <c r="L12" s="22"/>
      <c r="M12" s="36" t="s">
        <v>237</v>
      </c>
      <c r="N12" s="36" t="s">
        <v>236</v>
      </c>
      <c r="O12" s="13"/>
    </row>
    <row r="13" s="2" customFormat="true" ht="20.5" customHeight="true" spans="1:15">
      <c r="A13" s="13">
        <v>5</v>
      </c>
      <c r="B13" s="13" t="s">
        <v>248</v>
      </c>
      <c r="C13" s="13" t="s">
        <v>249</v>
      </c>
      <c r="D13" s="13" t="s">
        <v>250</v>
      </c>
      <c r="E13" s="13">
        <v>4</v>
      </c>
      <c r="F13" s="14" t="s">
        <v>251</v>
      </c>
      <c r="G13" s="22">
        <f>SUM(H13:L14)</f>
        <v>9000</v>
      </c>
      <c r="H13" s="23">
        <v>9000</v>
      </c>
      <c r="I13" s="22"/>
      <c r="J13" s="22"/>
      <c r="K13" s="22"/>
      <c r="L13" s="22"/>
      <c r="M13" s="36" t="s">
        <v>235</v>
      </c>
      <c r="N13" s="36" t="s">
        <v>236</v>
      </c>
      <c r="O13" s="13"/>
    </row>
    <row r="14" s="2" customFormat="true" ht="20.5" customHeight="true" spans="1:15">
      <c r="A14" s="13"/>
      <c r="B14" s="13"/>
      <c r="C14" s="13"/>
      <c r="D14" s="13"/>
      <c r="E14" s="13"/>
      <c r="F14" s="14"/>
      <c r="G14" s="22"/>
      <c r="H14" s="23"/>
      <c r="I14" s="22"/>
      <c r="J14" s="22"/>
      <c r="K14" s="22"/>
      <c r="L14" s="22"/>
      <c r="M14" s="36" t="s">
        <v>237</v>
      </c>
      <c r="N14" s="36" t="s">
        <v>236</v>
      </c>
      <c r="O14" s="13"/>
    </row>
    <row r="15" s="2" customFormat="true" ht="20.5" customHeight="true" spans="1:15">
      <c r="A15" s="13">
        <v>6</v>
      </c>
      <c r="B15" s="13" t="s">
        <v>252</v>
      </c>
      <c r="C15" s="13" t="s">
        <v>253</v>
      </c>
      <c r="D15" s="13" t="s">
        <v>254</v>
      </c>
      <c r="E15" s="13">
        <v>50</v>
      </c>
      <c r="F15" s="14" t="s">
        <v>255</v>
      </c>
      <c r="G15" s="22">
        <f>SUM(H15:L16)</f>
        <v>10000</v>
      </c>
      <c r="H15" s="23">
        <v>10000</v>
      </c>
      <c r="I15" s="22"/>
      <c r="J15" s="22"/>
      <c r="K15" s="22"/>
      <c r="L15" s="22"/>
      <c r="M15" s="36" t="s">
        <v>235</v>
      </c>
      <c r="N15" s="36" t="s">
        <v>236</v>
      </c>
      <c r="O15" s="13"/>
    </row>
    <row r="16" s="2" customFormat="true" ht="20.5" customHeight="true" spans="1:15">
      <c r="A16" s="13"/>
      <c r="B16" s="13"/>
      <c r="C16" s="13"/>
      <c r="D16" s="13"/>
      <c r="E16" s="13"/>
      <c r="F16" s="14"/>
      <c r="G16" s="22"/>
      <c r="H16" s="23"/>
      <c r="I16" s="22"/>
      <c r="J16" s="22"/>
      <c r="K16" s="22"/>
      <c r="L16" s="22"/>
      <c r="M16" s="36" t="s">
        <v>237</v>
      </c>
      <c r="N16" s="36" t="s">
        <v>236</v>
      </c>
      <c r="O16" s="13"/>
    </row>
    <row r="17" s="2" customFormat="true" ht="20.5" customHeight="true" spans="1:15">
      <c r="A17" s="13">
        <v>7</v>
      </c>
      <c r="B17" s="13" t="s">
        <v>256</v>
      </c>
      <c r="C17" s="13" t="s">
        <v>257</v>
      </c>
      <c r="D17" s="13" t="s">
        <v>258</v>
      </c>
      <c r="E17" s="13">
        <v>10</v>
      </c>
      <c r="F17" s="14" t="s">
        <v>259</v>
      </c>
      <c r="G17" s="22">
        <f>SUM(H17:L18)</f>
        <v>2600</v>
      </c>
      <c r="H17" s="23">
        <v>2600</v>
      </c>
      <c r="I17" s="22"/>
      <c r="J17" s="22"/>
      <c r="K17" s="22"/>
      <c r="L17" s="22"/>
      <c r="M17" s="36" t="s">
        <v>235</v>
      </c>
      <c r="N17" s="36" t="s">
        <v>236</v>
      </c>
      <c r="O17" s="13"/>
    </row>
    <row r="18" s="2" customFormat="true" ht="20.5" customHeight="true" spans="1:15">
      <c r="A18" s="13"/>
      <c r="B18" s="13"/>
      <c r="C18" s="13"/>
      <c r="D18" s="13"/>
      <c r="E18" s="13"/>
      <c r="F18" s="14"/>
      <c r="G18" s="22"/>
      <c r="H18" s="23"/>
      <c r="I18" s="22"/>
      <c r="J18" s="22"/>
      <c r="K18" s="22"/>
      <c r="L18" s="22"/>
      <c r="M18" s="30" t="s">
        <v>237</v>
      </c>
      <c r="N18" s="30" t="s">
        <v>236</v>
      </c>
      <c r="O18" s="13"/>
    </row>
    <row r="19" s="2" customFormat="true" ht="20.5" customHeight="true" spans="1:15">
      <c r="A19" s="13">
        <v>8</v>
      </c>
      <c r="B19" s="13" t="s">
        <v>260</v>
      </c>
      <c r="C19" s="13" t="s">
        <v>261</v>
      </c>
      <c r="D19" s="13" t="s">
        <v>262</v>
      </c>
      <c r="E19" s="13">
        <v>5</v>
      </c>
      <c r="F19" s="14" t="s">
        <v>263</v>
      </c>
      <c r="G19" s="22">
        <f>SUM(H19:L20)</f>
        <v>2250</v>
      </c>
      <c r="H19" s="23">
        <v>2250</v>
      </c>
      <c r="I19" s="22"/>
      <c r="J19" s="22"/>
      <c r="K19" s="22"/>
      <c r="L19" s="22"/>
      <c r="M19" s="36" t="s">
        <v>235</v>
      </c>
      <c r="N19" s="36" t="s">
        <v>236</v>
      </c>
      <c r="O19" s="13"/>
    </row>
    <row r="20" s="2" customFormat="true" ht="20.5" customHeight="true" spans="1:15">
      <c r="A20" s="13"/>
      <c r="B20" s="13"/>
      <c r="C20" s="13"/>
      <c r="D20" s="13"/>
      <c r="E20" s="13"/>
      <c r="F20" s="14"/>
      <c r="G20" s="22"/>
      <c r="H20" s="23"/>
      <c r="I20" s="22"/>
      <c r="J20" s="22"/>
      <c r="K20" s="22"/>
      <c r="L20" s="22"/>
      <c r="M20" s="30" t="s">
        <v>237</v>
      </c>
      <c r="N20" s="30" t="s">
        <v>236</v>
      </c>
      <c r="O20" s="13"/>
    </row>
    <row r="21" s="2" customFormat="true" ht="20.5" customHeight="true" spans="1:15">
      <c r="A21" s="13">
        <v>9</v>
      </c>
      <c r="B21" s="13" t="s">
        <v>264</v>
      </c>
      <c r="C21" s="13" t="s">
        <v>265</v>
      </c>
      <c r="D21" s="13" t="s">
        <v>258</v>
      </c>
      <c r="E21" s="13">
        <v>1</v>
      </c>
      <c r="F21" s="14" t="s">
        <v>266</v>
      </c>
      <c r="G21" s="22">
        <f>SUM(H21:L22)</f>
        <v>2600</v>
      </c>
      <c r="H21" s="23">
        <v>2600</v>
      </c>
      <c r="I21" s="22"/>
      <c r="J21" s="22"/>
      <c r="K21" s="22"/>
      <c r="L21" s="22"/>
      <c r="M21" s="36" t="s">
        <v>235</v>
      </c>
      <c r="N21" s="36" t="s">
        <v>236</v>
      </c>
      <c r="O21" s="13"/>
    </row>
    <row r="22" s="2" customFormat="true" ht="20.5" customHeight="true" spans="1:15">
      <c r="A22" s="13"/>
      <c r="B22" s="13"/>
      <c r="C22" s="13"/>
      <c r="D22" s="13"/>
      <c r="E22" s="13"/>
      <c r="F22" s="14"/>
      <c r="G22" s="22"/>
      <c r="H22" s="23"/>
      <c r="I22" s="22"/>
      <c r="J22" s="22"/>
      <c r="K22" s="22"/>
      <c r="L22" s="22"/>
      <c r="M22" s="36" t="s">
        <v>237</v>
      </c>
      <c r="N22" s="36" t="s">
        <v>236</v>
      </c>
      <c r="O22" s="13"/>
    </row>
    <row r="23" s="2" customFormat="true" ht="20.5" customHeight="true" spans="1:15">
      <c r="A23" s="13">
        <v>10</v>
      </c>
      <c r="B23" s="13" t="s">
        <v>267</v>
      </c>
      <c r="C23" s="13" t="s">
        <v>268</v>
      </c>
      <c r="D23" s="13" t="s">
        <v>269</v>
      </c>
      <c r="E23" s="13">
        <v>10</v>
      </c>
      <c r="F23" s="14" t="s">
        <v>270</v>
      </c>
      <c r="G23" s="22">
        <f>SUM(H23:L24)</f>
        <v>2900</v>
      </c>
      <c r="H23" s="23">
        <v>2900</v>
      </c>
      <c r="I23" s="22"/>
      <c r="J23" s="22"/>
      <c r="K23" s="22"/>
      <c r="L23" s="22"/>
      <c r="M23" s="36" t="s">
        <v>235</v>
      </c>
      <c r="N23" s="36" t="s">
        <v>236</v>
      </c>
      <c r="O23" s="13"/>
    </row>
    <row r="24" s="2" customFormat="true" ht="20.5" customHeight="true" spans="1:15">
      <c r="A24" s="13"/>
      <c r="B24" s="13"/>
      <c r="C24" s="13"/>
      <c r="D24" s="13"/>
      <c r="E24" s="13"/>
      <c r="F24" s="14"/>
      <c r="G24" s="22"/>
      <c r="H24" s="23"/>
      <c r="I24" s="22"/>
      <c r="J24" s="22"/>
      <c r="K24" s="22"/>
      <c r="L24" s="22"/>
      <c r="M24" s="36" t="s">
        <v>237</v>
      </c>
      <c r="N24" s="36" t="s">
        <v>236</v>
      </c>
      <c r="O24" s="13"/>
    </row>
    <row r="25" s="3" customFormat="true" ht="20.5" customHeight="true" spans="1:15">
      <c r="A25" s="13">
        <v>11</v>
      </c>
      <c r="B25" s="13" t="s">
        <v>271</v>
      </c>
      <c r="C25" s="13" t="s">
        <v>272</v>
      </c>
      <c r="D25" s="13" t="s">
        <v>250</v>
      </c>
      <c r="E25" s="13">
        <v>2</v>
      </c>
      <c r="F25" s="14" t="s">
        <v>273</v>
      </c>
      <c r="G25" s="22">
        <f>SUM(H25:L26)</f>
        <v>4000</v>
      </c>
      <c r="H25" s="23">
        <v>4000</v>
      </c>
      <c r="I25" s="22"/>
      <c r="J25" s="22"/>
      <c r="K25" s="22"/>
      <c r="L25" s="22"/>
      <c r="M25" s="36" t="s">
        <v>235</v>
      </c>
      <c r="N25" s="36" t="s">
        <v>236</v>
      </c>
      <c r="O25" s="13"/>
    </row>
    <row r="26" s="3" customFormat="true" ht="20.5" customHeight="true" spans="1:15">
      <c r="A26" s="13"/>
      <c r="B26" s="13"/>
      <c r="C26" s="13"/>
      <c r="D26" s="13"/>
      <c r="E26" s="13"/>
      <c r="F26" s="14"/>
      <c r="G26" s="22"/>
      <c r="H26" s="23"/>
      <c r="I26" s="22"/>
      <c r="J26" s="22"/>
      <c r="K26" s="22"/>
      <c r="L26" s="22"/>
      <c r="M26" s="36" t="s">
        <v>237</v>
      </c>
      <c r="N26" s="36" t="s">
        <v>236</v>
      </c>
      <c r="O26" s="13"/>
    </row>
    <row r="27" s="2" customFormat="true" ht="20.5" customHeight="true" spans="1:15">
      <c r="A27" s="13">
        <v>12</v>
      </c>
      <c r="B27" s="13" t="s">
        <v>274</v>
      </c>
      <c r="C27" s="13" t="s">
        <v>275</v>
      </c>
      <c r="D27" s="13" t="s">
        <v>250</v>
      </c>
      <c r="E27" s="13">
        <v>2</v>
      </c>
      <c r="F27" s="14" t="s">
        <v>276</v>
      </c>
      <c r="G27" s="22">
        <f>SUM(H27:L28)</f>
        <v>8000</v>
      </c>
      <c r="H27" s="23">
        <v>8000</v>
      </c>
      <c r="I27" s="22"/>
      <c r="J27" s="22"/>
      <c r="K27" s="22"/>
      <c r="L27" s="22"/>
      <c r="M27" s="37" t="s">
        <v>235</v>
      </c>
      <c r="N27" s="37" t="s">
        <v>236</v>
      </c>
      <c r="O27" s="13"/>
    </row>
    <row r="28" s="2" customFormat="true" ht="20.5" customHeight="true" spans="1:15">
      <c r="A28" s="13"/>
      <c r="B28" s="13"/>
      <c r="C28" s="13"/>
      <c r="D28" s="13"/>
      <c r="E28" s="13"/>
      <c r="F28" s="14"/>
      <c r="G28" s="22"/>
      <c r="H28" s="23"/>
      <c r="I28" s="22"/>
      <c r="J28" s="22"/>
      <c r="K28" s="22"/>
      <c r="L28" s="22"/>
      <c r="M28" s="36" t="s">
        <v>237</v>
      </c>
      <c r="N28" s="36" t="s">
        <v>236</v>
      </c>
      <c r="O28" s="13"/>
    </row>
    <row r="29" s="2" customFormat="true" ht="20.5" customHeight="true" spans="1:15">
      <c r="A29" s="13">
        <v>13</v>
      </c>
      <c r="B29" s="13" t="s">
        <v>277</v>
      </c>
      <c r="C29" s="13" t="s">
        <v>278</v>
      </c>
      <c r="D29" s="13" t="s">
        <v>234</v>
      </c>
      <c r="E29" s="13">
        <v>2</v>
      </c>
      <c r="F29" s="14" t="s">
        <v>279</v>
      </c>
      <c r="G29" s="22">
        <f>SUM(H29:L30)</f>
        <v>3600</v>
      </c>
      <c r="H29" s="23">
        <v>3600</v>
      </c>
      <c r="I29" s="22"/>
      <c r="J29" s="22"/>
      <c r="K29" s="22"/>
      <c r="L29" s="22"/>
      <c r="M29" s="36" t="s">
        <v>235</v>
      </c>
      <c r="N29" s="36" t="s">
        <v>236</v>
      </c>
      <c r="O29" s="13"/>
    </row>
    <row r="30" s="2" customFormat="true" ht="20.5" customHeight="true" spans="1:15">
      <c r="A30" s="13"/>
      <c r="B30" s="13"/>
      <c r="C30" s="13"/>
      <c r="D30" s="13"/>
      <c r="E30" s="13"/>
      <c r="F30" s="14"/>
      <c r="G30" s="22"/>
      <c r="H30" s="23"/>
      <c r="I30" s="22"/>
      <c r="J30" s="22"/>
      <c r="K30" s="22"/>
      <c r="L30" s="22"/>
      <c r="M30" s="36" t="s">
        <v>237</v>
      </c>
      <c r="N30" s="36" t="s">
        <v>236</v>
      </c>
      <c r="O30" s="13"/>
    </row>
    <row r="31" s="2" customFormat="true" ht="20.5" customHeight="true" spans="1:15">
      <c r="A31" s="13">
        <v>14</v>
      </c>
      <c r="B31" s="13" t="s">
        <v>280</v>
      </c>
      <c r="C31" s="13" t="s">
        <v>275</v>
      </c>
      <c r="D31" s="13" t="s">
        <v>281</v>
      </c>
      <c r="E31" s="13">
        <v>2</v>
      </c>
      <c r="F31" s="14" t="s">
        <v>276</v>
      </c>
      <c r="G31" s="22">
        <f>SUM(H31:L32)</f>
        <v>26000</v>
      </c>
      <c r="H31" s="23">
        <v>26000</v>
      </c>
      <c r="I31" s="22"/>
      <c r="J31" s="22"/>
      <c r="K31" s="22"/>
      <c r="L31" s="22"/>
      <c r="M31" s="36" t="s">
        <v>235</v>
      </c>
      <c r="N31" s="36" t="s">
        <v>236</v>
      </c>
      <c r="O31" s="13"/>
    </row>
    <row r="32" s="2" customFormat="true" ht="20.5" customHeight="true" spans="1:15">
      <c r="A32" s="13"/>
      <c r="B32" s="13"/>
      <c r="C32" s="13"/>
      <c r="D32" s="13"/>
      <c r="E32" s="13"/>
      <c r="F32" s="14"/>
      <c r="G32" s="22"/>
      <c r="H32" s="23"/>
      <c r="I32" s="22"/>
      <c r="J32" s="22"/>
      <c r="K32" s="22"/>
      <c r="L32" s="22"/>
      <c r="M32" s="36" t="s">
        <v>237</v>
      </c>
      <c r="N32" s="36" t="s">
        <v>236</v>
      </c>
      <c r="O32" s="13"/>
    </row>
    <row r="33" s="2" customFormat="true" ht="20.5" customHeight="true" spans="1:15">
      <c r="A33" s="13">
        <v>15</v>
      </c>
      <c r="B33" s="13" t="s">
        <v>282</v>
      </c>
      <c r="C33" s="13" t="s">
        <v>275</v>
      </c>
      <c r="D33" s="13" t="s">
        <v>240</v>
      </c>
      <c r="E33" s="13">
        <v>1</v>
      </c>
      <c r="F33" s="14" t="s">
        <v>283</v>
      </c>
      <c r="G33" s="22">
        <v>4000</v>
      </c>
      <c r="H33" s="23">
        <v>4000</v>
      </c>
      <c r="I33" s="22"/>
      <c r="J33" s="22"/>
      <c r="K33" s="22"/>
      <c r="L33" s="22"/>
      <c r="M33" s="36" t="s">
        <v>235</v>
      </c>
      <c r="N33" s="36" t="s">
        <v>236</v>
      </c>
      <c r="O33" s="13"/>
    </row>
    <row r="34" s="2" customFormat="true" ht="20.5" customHeight="true" spans="1:15">
      <c r="A34" s="13"/>
      <c r="B34" s="13"/>
      <c r="C34" s="13"/>
      <c r="D34" s="13"/>
      <c r="E34" s="13"/>
      <c r="F34" s="14"/>
      <c r="G34" s="22"/>
      <c r="H34" s="23"/>
      <c r="I34" s="22"/>
      <c r="J34" s="22"/>
      <c r="K34" s="22"/>
      <c r="L34" s="22"/>
      <c r="M34" s="36" t="s">
        <v>237</v>
      </c>
      <c r="N34" s="36" t="s">
        <v>236</v>
      </c>
      <c r="O34" s="13"/>
    </row>
    <row r="35" s="2" customFormat="true" ht="20.5" customHeight="true" spans="1:15">
      <c r="A35" s="13">
        <v>16</v>
      </c>
      <c r="B35" s="13" t="s">
        <v>284</v>
      </c>
      <c r="C35" s="13" t="s">
        <v>272</v>
      </c>
      <c r="D35" s="13" t="s">
        <v>250</v>
      </c>
      <c r="E35" s="13">
        <v>6</v>
      </c>
      <c r="F35" s="14" t="s">
        <v>273</v>
      </c>
      <c r="G35" s="22">
        <v>36000</v>
      </c>
      <c r="H35" s="23">
        <v>36000</v>
      </c>
      <c r="I35" s="22"/>
      <c r="J35" s="22"/>
      <c r="K35" s="22"/>
      <c r="L35" s="22"/>
      <c r="M35" s="36" t="s">
        <v>235</v>
      </c>
      <c r="N35" s="36" t="s">
        <v>236</v>
      </c>
      <c r="O35" s="13"/>
    </row>
    <row r="36" s="2" customFormat="true" ht="20.5" customHeight="true" spans="1:15">
      <c r="A36" s="13"/>
      <c r="B36" s="13"/>
      <c r="C36" s="13"/>
      <c r="D36" s="13"/>
      <c r="E36" s="13"/>
      <c r="F36" s="14"/>
      <c r="G36" s="22"/>
      <c r="H36" s="23"/>
      <c r="I36" s="22"/>
      <c r="J36" s="22"/>
      <c r="K36" s="22"/>
      <c r="L36" s="22"/>
      <c r="M36" s="36" t="s">
        <v>237</v>
      </c>
      <c r="N36" s="36" t="s">
        <v>236</v>
      </c>
      <c r="O36" s="13"/>
    </row>
    <row r="37" s="2" customFormat="true" ht="20.5" customHeight="true" spans="1:15">
      <c r="A37" s="13">
        <v>17</v>
      </c>
      <c r="B37" s="13" t="s">
        <v>285</v>
      </c>
      <c r="C37" s="13" t="s">
        <v>286</v>
      </c>
      <c r="D37" s="13" t="s">
        <v>281</v>
      </c>
      <c r="E37" s="13">
        <v>3</v>
      </c>
      <c r="F37" s="14" t="s">
        <v>287</v>
      </c>
      <c r="G37" s="22">
        <v>30000</v>
      </c>
      <c r="H37" s="23">
        <v>30000</v>
      </c>
      <c r="I37" s="22"/>
      <c r="J37" s="22"/>
      <c r="K37" s="22"/>
      <c r="L37" s="22"/>
      <c r="M37" s="36" t="s">
        <v>235</v>
      </c>
      <c r="N37" s="36" t="s">
        <v>236</v>
      </c>
      <c r="O37" s="8"/>
    </row>
    <row r="38" s="2" customFormat="true" ht="20.5" customHeight="true" spans="1:15">
      <c r="A38" s="13"/>
      <c r="B38" s="13"/>
      <c r="C38" s="13"/>
      <c r="D38" s="13"/>
      <c r="E38" s="13"/>
      <c r="F38" s="14"/>
      <c r="G38" s="22"/>
      <c r="H38" s="23"/>
      <c r="I38" s="22"/>
      <c r="J38" s="22"/>
      <c r="K38" s="22"/>
      <c r="L38" s="22"/>
      <c r="M38" s="36" t="s">
        <v>237</v>
      </c>
      <c r="N38" s="36" t="s">
        <v>236</v>
      </c>
      <c r="O38" s="15"/>
    </row>
    <row r="39" s="2" customFormat="true" ht="20.5" customHeight="true" spans="1:15">
      <c r="A39" s="13"/>
      <c r="B39" s="13"/>
      <c r="C39" s="13"/>
      <c r="D39" s="13"/>
      <c r="E39" s="13"/>
      <c r="F39" s="14"/>
      <c r="G39" s="22"/>
      <c r="H39" s="22"/>
      <c r="I39" s="22"/>
      <c r="J39" s="22"/>
      <c r="K39" s="22"/>
      <c r="L39" s="22"/>
      <c r="M39" s="25"/>
      <c r="N39" s="25"/>
      <c r="O39" s="8"/>
    </row>
    <row r="40" s="2" customFormat="true" ht="20.5" customHeight="true" spans="1:15">
      <c r="A40" s="13"/>
      <c r="B40" s="13"/>
      <c r="C40" s="13"/>
      <c r="D40" s="13"/>
      <c r="E40" s="13"/>
      <c r="F40" s="14"/>
      <c r="G40" s="22"/>
      <c r="H40" s="22"/>
      <c r="I40" s="22"/>
      <c r="J40" s="22"/>
      <c r="K40" s="22"/>
      <c r="L40" s="22"/>
      <c r="M40" s="26"/>
      <c r="N40" s="26"/>
      <c r="O40" s="15"/>
    </row>
    <row r="41" s="2" customFormat="true" ht="20.5" customHeight="true" spans="1:15">
      <c r="A41" s="13"/>
      <c r="B41" s="8"/>
      <c r="C41" s="8"/>
      <c r="D41" s="8"/>
      <c r="E41" s="8"/>
      <c r="F41" s="9"/>
      <c r="G41" s="24"/>
      <c r="H41" s="25"/>
      <c r="I41" s="25"/>
      <c r="J41" s="25"/>
      <c r="K41" s="25"/>
      <c r="L41" s="25"/>
      <c r="M41" s="25"/>
      <c r="N41" s="25"/>
      <c r="O41" s="8"/>
    </row>
    <row r="42" s="2" customFormat="true" ht="20.5" customHeight="true" spans="1:15">
      <c r="A42" s="13"/>
      <c r="B42" s="15"/>
      <c r="C42" s="15"/>
      <c r="D42" s="15"/>
      <c r="E42" s="15"/>
      <c r="F42" s="12"/>
      <c r="G42" s="26"/>
      <c r="H42" s="26"/>
      <c r="I42" s="26"/>
      <c r="J42" s="26"/>
      <c r="K42" s="26"/>
      <c r="L42" s="26"/>
      <c r="M42" s="26"/>
      <c r="N42" s="26"/>
      <c r="O42" s="15"/>
    </row>
    <row r="43" s="2" customFormat="true" ht="36" customHeight="true" spans="1:15">
      <c r="A43" s="16" t="s">
        <v>288</v>
      </c>
      <c r="B43" s="17"/>
      <c r="C43" s="17"/>
      <c r="D43" s="17"/>
      <c r="E43" s="17"/>
      <c r="F43" s="27"/>
      <c r="G43" s="22">
        <f>SUM(G5:G42)</f>
        <v>161450</v>
      </c>
      <c r="H43" s="22">
        <f>SUM(H5:H42)</f>
        <v>161450</v>
      </c>
      <c r="I43" s="22">
        <f t="shared" ref="G43:L43" si="0">SUM(I5:I30)</f>
        <v>0</v>
      </c>
      <c r="J43" s="22">
        <f t="shared" si="0"/>
        <v>0</v>
      </c>
      <c r="K43" s="22">
        <f t="shared" si="0"/>
        <v>0</v>
      </c>
      <c r="L43" s="22">
        <f t="shared" si="0"/>
        <v>0</v>
      </c>
      <c r="M43" s="36"/>
      <c r="N43" s="36"/>
      <c r="O43" s="38"/>
    </row>
  </sheetData>
  <mergeCells count="264">
    <mergeCell ref="A1:O1"/>
    <mergeCell ref="A2:F2"/>
    <mergeCell ref="L2:O2"/>
    <mergeCell ref="G3:L3"/>
    <mergeCell ref="A43:F43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C3:C4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D23:D24"/>
    <mergeCell ref="D25:D26"/>
    <mergeCell ref="D27:D28"/>
    <mergeCell ref="D29:D30"/>
    <mergeCell ref="D31:D32"/>
    <mergeCell ref="D33:D34"/>
    <mergeCell ref="D35:D36"/>
    <mergeCell ref="D37:D38"/>
    <mergeCell ref="D39:D40"/>
    <mergeCell ref="D41:D42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E21:E22"/>
    <mergeCell ref="E23:E24"/>
    <mergeCell ref="E25:E26"/>
    <mergeCell ref="E27:E28"/>
    <mergeCell ref="E29:E30"/>
    <mergeCell ref="E31:E32"/>
    <mergeCell ref="E33:E34"/>
    <mergeCell ref="E35:E36"/>
    <mergeCell ref="E37:E38"/>
    <mergeCell ref="E39:E40"/>
    <mergeCell ref="E41:E42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F23:F24"/>
    <mergeCell ref="F25:F26"/>
    <mergeCell ref="F27:F28"/>
    <mergeCell ref="F29:F30"/>
    <mergeCell ref="F31:F32"/>
    <mergeCell ref="F33:F34"/>
    <mergeCell ref="F35:F36"/>
    <mergeCell ref="F37:F38"/>
    <mergeCell ref="F39:F40"/>
    <mergeCell ref="F41:F42"/>
    <mergeCell ref="G5:G6"/>
    <mergeCell ref="G7:G8"/>
    <mergeCell ref="G9:G10"/>
    <mergeCell ref="G11:G12"/>
    <mergeCell ref="G13:G14"/>
    <mergeCell ref="G15:G16"/>
    <mergeCell ref="G17:G18"/>
    <mergeCell ref="G19:G20"/>
    <mergeCell ref="G21:G22"/>
    <mergeCell ref="G23:G24"/>
    <mergeCell ref="G25:G26"/>
    <mergeCell ref="G27:G28"/>
    <mergeCell ref="G29:G30"/>
    <mergeCell ref="G31:G32"/>
    <mergeCell ref="G33:G34"/>
    <mergeCell ref="G35:G36"/>
    <mergeCell ref="G37:G38"/>
    <mergeCell ref="G39:G40"/>
    <mergeCell ref="G41:G42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H23:H24"/>
    <mergeCell ref="H25:H26"/>
    <mergeCell ref="H27:H28"/>
    <mergeCell ref="H29:H30"/>
    <mergeCell ref="H31:H32"/>
    <mergeCell ref="H33:H34"/>
    <mergeCell ref="H35:H36"/>
    <mergeCell ref="H37:H38"/>
    <mergeCell ref="H39:H40"/>
    <mergeCell ref="H41:H42"/>
    <mergeCell ref="I5:I6"/>
    <mergeCell ref="I7:I8"/>
    <mergeCell ref="I9:I10"/>
    <mergeCell ref="I11:I12"/>
    <mergeCell ref="I13:I14"/>
    <mergeCell ref="I15:I16"/>
    <mergeCell ref="I17:I18"/>
    <mergeCell ref="I19:I20"/>
    <mergeCell ref="I21:I22"/>
    <mergeCell ref="I23:I24"/>
    <mergeCell ref="I25:I26"/>
    <mergeCell ref="I27:I28"/>
    <mergeCell ref="I29:I30"/>
    <mergeCell ref="I31:I32"/>
    <mergeCell ref="I33:I34"/>
    <mergeCell ref="I35:I36"/>
    <mergeCell ref="I37:I38"/>
    <mergeCell ref="I39:I40"/>
    <mergeCell ref="I41:I42"/>
    <mergeCell ref="J5:J6"/>
    <mergeCell ref="J7:J8"/>
    <mergeCell ref="J9:J10"/>
    <mergeCell ref="J11:J12"/>
    <mergeCell ref="J13:J14"/>
    <mergeCell ref="J15:J16"/>
    <mergeCell ref="J17:J18"/>
    <mergeCell ref="J19:J20"/>
    <mergeCell ref="J21:J22"/>
    <mergeCell ref="J23:J24"/>
    <mergeCell ref="J25:J26"/>
    <mergeCell ref="J27:J28"/>
    <mergeCell ref="J29:J30"/>
    <mergeCell ref="J31:J32"/>
    <mergeCell ref="J33:J34"/>
    <mergeCell ref="J35:J36"/>
    <mergeCell ref="J37:J38"/>
    <mergeCell ref="J39:J40"/>
    <mergeCell ref="J41:J42"/>
    <mergeCell ref="K5:K6"/>
    <mergeCell ref="K7:K8"/>
    <mergeCell ref="K9:K10"/>
    <mergeCell ref="K11:K12"/>
    <mergeCell ref="K13:K14"/>
    <mergeCell ref="K15:K16"/>
    <mergeCell ref="K17:K18"/>
    <mergeCell ref="K19:K20"/>
    <mergeCell ref="K21:K22"/>
    <mergeCell ref="K23:K24"/>
    <mergeCell ref="K25:K26"/>
    <mergeCell ref="K27:K28"/>
    <mergeCell ref="K29:K30"/>
    <mergeCell ref="K31:K32"/>
    <mergeCell ref="K33:K34"/>
    <mergeCell ref="K35:K36"/>
    <mergeCell ref="K37:K38"/>
    <mergeCell ref="K39:K40"/>
    <mergeCell ref="K41:K42"/>
    <mergeCell ref="L5:L6"/>
    <mergeCell ref="L7:L8"/>
    <mergeCell ref="L9:L10"/>
    <mergeCell ref="L11:L12"/>
    <mergeCell ref="L13:L14"/>
    <mergeCell ref="L15:L16"/>
    <mergeCell ref="L17:L18"/>
    <mergeCell ref="L19:L20"/>
    <mergeCell ref="L21:L22"/>
    <mergeCell ref="L23:L24"/>
    <mergeCell ref="L25:L26"/>
    <mergeCell ref="L27:L28"/>
    <mergeCell ref="L29:L30"/>
    <mergeCell ref="L31:L32"/>
    <mergeCell ref="L33:L34"/>
    <mergeCell ref="L35:L36"/>
    <mergeCell ref="L37:L38"/>
    <mergeCell ref="L39:L40"/>
    <mergeCell ref="L41:L42"/>
    <mergeCell ref="M39:M40"/>
    <mergeCell ref="M41:M42"/>
    <mergeCell ref="N39:N40"/>
    <mergeCell ref="N41:N42"/>
    <mergeCell ref="O3:O4"/>
    <mergeCell ref="O5:O6"/>
    <mergeCell ref="O7:O8"/>
    <mergeCell ref="O9:O10"/>
    <mergeCell ref="O11:O12"/>
    <mergeCell ref="O13:O14"/>
    <mergeCell ref="O15:O16"/>
    <mergeCell ref="O17:O18"/>
    <mergeCell ref="O19:O20"/>
    <mergeCell ref="O21:O22"/>
    <mergeCell ref="O23:O24"/>
    <mergeCell ref="O25:O26"/>
    <mergeCell ref="O27:O28"/>
    <mergeCell ref="O29:O30"/>
    <mergeCell ref="O31:O32"/>
    <mergeCell ref="O33:O34"/>
    <mergeCell ref="O35:O36"/>
    <mergeCell ref="O37:O38"/>
    <mergeCell ref="O39:O40"/>
    <mergeCell ref="O41:O42"/>
    <mergeCell ref="M3:N4"/>
  </mergeCells>
  <conditionalFormatting sqref="H11">
    <cfRule type="cellIs" dxfId="0" priority="4" stopIfTrue="1" operator="equal">
      <formula>0</formula>
    </cfRule>
  </conditionalFormatting>
  <conditionalFormatting sqref="H13">
    <cfRule type="cellIs" dxfId="0" priority="3" stopIfTrue="1" operator="equal">
      <formula>0</formula>
    </cfRule>
  </conditionalFormatting>
  <conditionalFormatting sqref="G17 G9:H9 I5:L6 H7:L8 I9:L14 H15:L20 G7 G11 G13 G15 G5:H5 H23:L43 G31 G25 G27 G29 G35 G33 G37 G19 G23 G39 G41 G43 M39:N42">
    <cfRule type="cellIs" dxfId="0" priority="5" stopIfTrue="1" operator="equal">
      <formula>0</formula>
    </cfRule>
  </conditionalFormatting>
  <conditionalFormatting sqref="H21:L22 G21">
    <cfRule type="cellIs" dxfId="0" priority="2" stopIfTrue="1" operator="equal">
      <formula>0</formula>
    </cfRule>
  </conditionalFormatting>
  <printOptions horizontalCentered="true" verticalCentered="true"/>
  <pageMargins left="0.904861111111111" right="1.0625" top="0.865972222222222" bottom="0.865972222222222" header="0.314583333333333" footer="0.314583333333333"/>
  <pageSetup paperSize="9" scale="90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</sheetPr>
  <dimension ref="A1:I35"/>
  <sheetViews>
    <sheetView showGridLines="0" showZeros="0" topLeftCell="A4" workbookViewId="0">
      <selection activeCell="D33" sqref="D33"/>
    </sheetView>
  </sheetViews>
  <sheetFormatPr defaultColWidth="9.12222222222222" defaultRowHeight="12.75" customHeight="true"/>
  <cols>
    <col min="1" max="1" width="37.5" customWidth="true"/>
    <col min="2" max="2" width="15.3777777777778" customWidth="true"/>
    <col min="3" max="3" width="31.3777777777778" customWidth="true"/>
    <col min="4" max="4" width="16" customWidth="true"/>
  </cols>
  <sheetData>
    <row r="1" ht="29.25" customHeight="true" spans="1:4">
      <c r="A1" s="52" t="s">
        <v>23</v>
      </c>
      <c r="B1" s="52"/>
      <c r="C1" s="52"/>
      <c r="D1" s="52"/>
    </row>
    <row r="2" ht="22.5" customHeight="true" spans="1:4">
      <c r="A2" s="72" t="str">
        <f>(部门基本情况表!A2)</f>
        <v>编报单位：万荣县光华乡人民政府</v>
      </c>
      <c r="B2" s="72"/>
      <c r="C2" s="155"/>
      <c r="D2" s="151" t="s">
        <v>24</v>
      </c>
    </row>
    <row r="3" ht="30" customHeight="true" spans="1:4">
      <c r="A3" s="129" t="s">
        <v>25</v>
      </c>
      <c r="B3" s="130"/>
      <c r="C3" s="156" t="s">
        <v>26</v>
      </c>
      <c r="D3" s="157"/>
    </row>
    <row r="4" ht="26.25" customHeight="true" spans="1:4">
      <c r="A4" s="43" t="s">
        <v>27</v>
      </c>
      <c r="B4" s="158" t="s">
        <v>28</v>
      </c>
      <c r="C4" s="21" t="s">
        <v>27</v>
      </c>
      <c r="D4" s="159" t="s">
        <v>28</v>
      </c>
    </row>
    <row r="5" ht="20.25" customHeight="true" spans="1:6">
      <c r="A5" s="160" t="s">
        <v>29</v>
      </c>
      <c r="B5" s="136">
        <f>SUM(B6:B7)</f>
        <v>8063713.93</v>
      </c>
      <c r="C5" s="135" t="s">
        <v>30</v>
      </c>
      <c r="D5" s="136">
        <v>3978587.56</v>
      </c>
      <c r="E5" s="164"/>
      <c r="F5" s="51"/>
    </row>
    <row r="6" ht="20.25" customHeight="true" spans="1:7">
      <c r="A6" s="161" t="s">
        <v>31</v>
      </c>
      <c r="B6" s="136">
        <f>SUM('部门预算收入总表（二）'!D5)</f>
        <v>8063713.93</v>
      </c>
      <c r="C6" s="135" t="s">
        <v>32</v>
      </c>
      <c r="D6" s="143">
        <v>0</v>
      </c>
      <c r="F6" s="51"/>
      <c r="G6" s="51"/>
    </row>
    <row r="7" ht="20.25" customHeight="true" spans="1:6">
      <c r="A7" s="63" t="s">
        <v>33</v>
      </c>
      <c r="B7" s="136">
        <f>SUM('部门预算收入总表（二）'!E5)</f>
        <v>0</v>
      </c>
      <c r="C7" s="135" t="s">
        <v>34</v>
      </c>
      <c r="D7" s="144">
        <v>0</v>
      </c>
      <c r="E7" s="51"/>
      <c r="F7" s="51"/>
    </row>
    <row r="8" ht="20.25" customHeight="true" spans="1:6">
      <c r="A8" s="161" t="s">
        <v>35</v>
      </c>
      <c r="B8" s="136">
        <f>SUM('部门预算收入总表（二）'!F5)</f>
        <v>0</v>
      </c>
      <c r="C8" s="135" t="s">
        <v>36</v>
      </c>
      <c r="D8" s="136">
        <v>0</v>
      </c>
      <c r="E8" s="51"/>
      <c r="F8" s="51"/>
    </row>
    <row r="9" ht="20.25" customHeight="true" spans="1:7">
      <c r="A9" s="161" t="s">
        <v>37</v>
      </c>
      <c r="B9" s="139"/>
      <c r="C9" s="135" t="s">
        <v>38</v>
      </c>
      <c r="D9" s="136"/>
      <c r="E9" s="51"/>
      <c r="F9" s="51"/>
      <c r="G9" s="51"/>
    </row>
    <row r="10" ht="20.25" customHeight="true" spans="1:7">
      <c r="A10" s="161" t="s">
        <v>39</v>
      </c>
      <c r="B10" s="139">
        <f>SUM('部门预算收入总表（二）'!G5)</f>
        <v>0</v>
      </c>
      <c r="C10" s="135" t="s">
        <v>40</v>
      </c>
      <c r="D10" s="136">
        <v>0</v>
      </c>
      <c r="E10" s="164"/>
      <c r="F10" s="51"/>
      <c r="G10" s="51"/>
    </row>
    <row r="11" ht="20.25" customHeight="true" spans="1:7">
      <c r="A11" s="82"/>
      <c r="B11" s="140"/>
      <c r="C11" s="48" t="s">
        <v>41</v>
      </c>
      <c r="D11" s="136"/>
      <c r="E11" s="51"/>
      <c r="F11" s="51"/>
      <c r="G11" s="51"/>
    </row>
    <row r="12" ht="20.25" customHeight="true" spans="1:6">
      <c r="A12" s="82"/>
      <c r="B12" s="140"/>
      <c r="C12" s="135" t="s">
        <v>42</v>
      </c>
      <c r="D12" s="144">
        <v>497514.36</v>
      </c>
      <c r="E12" s="51"/>
      <c r="F12" s="51"/>
    </row>
    <row r="13" ht="20.25" customHeight="true" spans="1:7">
      <c r="A13" s="82"/>
      <c r="B13" s="140"/>
      <c r="C13" s="135" t="s">
        <v>43</v>
      </c>
      <c r="D13" s="136"/>
      <c r="E13" s="51"/>
      <c r="F13" s="51"/>
      <c r="G13" s="51"/>
    </row>
    <row r="14" ht="20.25" customHeight="true" spans="1:6">
      <c r="A14" s="82"/>
      <c r="B14" s="140"/>
      <c r="C14" s="48" t="s">
        <v>44</v>
      </c>
      <c r="D14" s="136">
        <v>244865.37</v>
      </c>
      <c r="E14" s="51"/>
      <c r="F14" s="51"/>
    </row>
    <row r="15" ht="20.25" customHeight="true" spans="1:7">
      <c r="A15" s="82"/>
      <c r="B15" s="140"/>
      <c r="C15" s="135" t="s">
        <v>45</v>
      </c>
      <c r="D15" s="136"/>
      <c r="E15" s="51"/>
      <c r="F15" s="51"/>
      <c r="G15" s="51"/>
    </row>
    <row r="16" ht="20.25" customHeight="true" spans="1:6">
      <c r="A16" s="82"/>
      <c r="B16" s="140"/>
      <c r="C16" s="135" t="s">
        <v>46</v>
      </c>
      <c r="D16" s="136"/>
      <c r="E16" s="51"/>
      <c r="F16" s="51"/>
    </row>
    <row r="17" ht="20.25" customHeight="true" spans="1:5">
      <c r="A17" s="82"/>
      <c r="B17" s="140"/>
      <c r="C17" s="135" t="s">
        <v>47</v>
      </c>
      <c r="D17" s="136">
        <v>3084150</v>
      </c>
      <c r="E17" s="51"/>
    </row>
    <row r="18" ht="20.25" customHeight="true" spans="1:8">
      <c r="A18" s="82"/>
      <c r="B18" s="140"/>
      <c r="C18" s="135" t="s">
        <v>48</v>
      </c>
      <c r="D18" s="136"/>
      <c r="E18" s="51"/>
      <c r="F18" s="51"/>
      <c r="G18" s="51"/>
      <c r="H18" s="51"/>
    </row>
    <row r="19" ht="20.25" customHeight="true" spans="1:8">
      <c r="A19" s="82"/>
      <c r="B19" s="140"/>
      <c r="C19" s="135" t="s">
        <v>49</v>
      </c>
      <c r="D19" s="136"/>
      <c r="E19" s="51"/>
      <c r="F19" s="51"/>
      <c r="G19" s="51"/>
      <c r="H19" s="51"/>
    </row>
    <row r="20" ht="20.25" customHeight="true" spans="1:6">
      <c r="A20" s="82"/>
      <c r="B20" s="140"/>
      <c r="C20" s="135" t="s">
        <v>50</v>
      </c>
      <c r="D20" s="136"/>
      <c r="E20" s="51"/>
      <c r="F20" s="51"/>
    </row>
    <row r="21" ht="20.25" customHeight="true" spans="1:4">
      <c r="A21" s="82"/>
      <c r="B21" s="140"/>
      <c r="C21" s="135" t="s">
        <v>51</v>
      </c>
      <c r="D21" s="136"/>
    </row>
    <row r="22" ht="20.25" customHeight="true" spans="1:5">
      <c r="A22" s="82"/>
      <c r="B22" s="140"/>
      <c r="C22" s="135" t="s">
        <v>52</v>
      </c>
      <c r="D22" s="136"/>
      <c r="E22" s="51"/>
    </row>
    <row r="23" ht="20.25" customHeight="true" spans="1:6">
      <c r="A23" s="82"/>
      <c r="B23" s="140"/>
      <c r="C23" s="48" t="s">
        <v>53</v>
      </c>
      <c r="D23" s="136"/>
      <c r="E23" s="51"/>
      <c r="F23" s="51"/>
    </row>
    <row r="24" ht="20.25" customHeight="true" spans="1:7">
      <c r="A24" s="82"/>
      <c r="B24" s="140"/>
      <c r="C24" s="135" t="s">
        <v>54</v>
      </c>
      <c r="D24" s="136">
        <v>258596.64</v>
      </c>
      <c r="E24" s="51"/>
      <c r="F24" s="51"/>
      <c r="G24" s="51"/>
    </row>
    <row r="25" ht="20.25" customHeight="true" spans="1:7">
      <c r="A25" s="82"/>
      <c r="B25" s="140"/>
      <c r="C25" s="135" t="s">
        <v>55</v>
      </c>
      <c r="D25" s="136"/>
      <c r="E25" s="51"/>
      <c r="F25" s="51"/>
      <c r="G25" s="51"/>
    </row>
    <row r="26" ht="20.25" customHeight="true" spans="1:7">
      <c r="A26" s="82"/>
      <c r="B26" s="140"/>
      <c r="C26" s="141" t="s">
        <v>56</v>
      </c>
      <c r="D26" s="136">
        <v>0</v>
      </c>
      <c r="E26" s="51"/>
      <c r="F26" s="51"/>
      <c r="G26" s="51"/>
    </row>
    <row r="27" ht="20.25" customHeight="true" spans="1:7">
      <c r="A27" s="82"/>
      <c r="B27" s="140"/>
      <c r="C27" s="135" t="s">
        <v>57</v>
      </c>
      <c r="D27" s="136">
        <v>0</v>
      </c>
      <c r="E27" s="51"/>
      <c r="F27" s="51"/>
      <c r="G27" s="51"/>
    </row>
    <row r="28" ht="20.25" customHeight="true" spans="1:7">
      <c r="A28" s="82"/>
      <c r="B28" s="139"/>
      <c r="C28" s="135" t="s">
        <v>58</v>
      </c>
      <c r="D28" s="136">
        <v>0</v>
      </c>
      <c r="E28" s="51"/>
      <c r="F28" s="51"/>
      <c r="G28" s="51"/>
    </row>
    <row r="29" ht="20.25" customHeight="true" spans="1:6">
      <c r="A29" s="82"/>
      <c r="B29" s="140"/>
      <c r="C29" s="135" t="s">
        <v>59</v>
      </c>
      <c r="D29" s="136">
        <v>0</v>
      </c>
      <c r="E29" s="51"/>
      <c r="F29" s="51"/>
    </row>
    <row r="30" ht="20.25" customHeight="true" spans="1:8">
      <c r="A30" s="82"/>
      <c r="B30" s="140"/>
      <c r="C30" s="135" t="s">
        <v>60</v>
      </c>
      <c r="D30" s="136">
        <v>0</v>
      </c>
      <c r="E30" s="51"/>
      <c r="F30" s="51"/>
      <c r="G30" s="51"/>
      <c r="H30" s="51"/>
    </row>
    <row r="31" ht="20.25" customHeight="true" spans="1:9">
      <c r="A31" s="82"/>
      <c r="B31" s="140"/>
      <c r="C31" s="141" t="s">
        <v>61</v>
      </c>
      <c r="D31" s="136">
        <v>0</v>
      </c>
      <c r="E31" s="51"/>
      <c r="F31" s="51"/>
      <c r="G31" s="51"/>
      <c r="H31" s="51"/>
      <c r="I31" s="51"/>
    </row>
    <row r="32" ht="20.25" customHeight="true" spans="1:7">
      <c r="A32" s="82"/>
      <c r="B32" s="162"/>
      <c r="C32" s="141" t="s">
        <v>62</v>
      </c>
      <c r="D32" s="136">
        <v>0</v>
      </c>
      <c r="E32" s="51"/>
      <c r="F32" s="51"/>
      <c r="G32" s="51"/>
    </row>
    <row r="33" ht="20.25" customHeight="true" spans="1:5">
      <c r="A33" s="21" t="s">
        <v>63</v>
      </c>
      <c r="B33" s="163">
        <f>SUM(B5+B8+B9+B10)</f>
        <v>8063713.93</v>
      </c>
      <c r="C33" s="43" t="s">
        <v>64</v>
      </c>
      <c r="D33" s="145">
        <f>SUM(D5:D32)</f>
        <v>8063713.93</v>
      </c>
      <c r="E33" s="51"/>
    </row>
    <row r="34" customHeight="true" spans="2:3">
      <c r="B34" s="51"/>
      <c r="C34" s="51"/>
    </row>
    <row r="35" customHeight="true" spans="2:2">
      <c r="B35" s="51"/>
    </row>
  </sheetData>
  <mergeCells count="2">
    <mergeCell ref="A1:D1"/>
    <mergeCell ref="A2:B2"/>
  </mergeCells>
  <printOptions horizontalCentered="true" verticalCentered="true"/>
  <pageMargins left="0.865972222222222" right="0.865972222222222" top="0.66875" bottom="0.904861111111111" header="0.275" footer="0.393055555555556"/>
  <pageSetup paperSize="9" orientation="portrait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showGridLines="0" showZeros="0" topLeftCell="A7" workbookViewId="0">
      <selection activeCell="D12" sqref="D12"/>
    </sheetView>
  </sheetViews>
  <sheetFormatPr defaultColWidth="9.12222222222222" defaultRowHeight="12.75" customHeight="true" outlineLevelCol="6"/>
  <cols>
    <col min="1" max="1" width="12.3777777777778" customWidth="true"/>
    <col min="2" max="2" width="17.3777777777778" customWidth="true"/>
    <col min="3" max="3" width="17.3333333333333" customWidth="true"/>
    <col min="4" max="5" width="14.5" customWidth="true"/>
    <col min="6" max="6" width="11.6222222222222" customWidth="true"/>
    <col min="7" max="7" width="12.6222222222222" customWidth="true"/>
  </cols>
  <sheetData>
    <row r="1" ht="36" customHeight="true" spans="1:7">
      <c r="A1" s="52" t="s">
        <v>65</v>
      </c>
      <c r="B1" s="52"/>
      <c r="C1" s="52"/>
      <c r="D1" s="52"/>
      <c r="E1" s="52"/>
      <c r="F1" s="52"/>
      <c r="G1" s="52"/>
    </row>
    <row r="2" ht="28.5" customHeight="true" spans="1:7">
      <c r="A2" s="72" t="str">
        <f>(部门基本情况表!A2)</f>
        <v>编报单位：万荣县光华乡人民政府</v>
      </c>
      <c r="B2" s="72"/>
      <c r="C2" s="72"/>
      <c r="D2" s="72"/>
      <c r="E2" s="72"/>
      <c r="G2" s="151" t="s">
        <v>24</v>
      </c>
    </row>
    <row r="3" ht="30" customHeight="true" spans="1:7">
      <c r="A3" s="57" t="s">
        <v>66</v>
      </c>
      <c r="B3" s="58"/>
      <c r="C3" s="74" t="s">
        <v>67</v>
      </c>
      <c r="D3" s="49" t="s">
        <v>68</v>
      </c>
      <c r="E3" s="152"/>
      <c r="F3" s="74" t="s">
        <v>69</v>
      </c>
      <c r="G3" s="153" t="s">
        <v>70</v>
      </c>
    </row>
    <row r="4" ht="32.25" customHeight="true" spans="1:7">
      <c r="A4" s="43" t="s">
        <v>71</v>
      </c>
      <c r="B4" s="43" t="s">
        <v>72</v>
      </c>
      <c r="C4" s="74"/>
      <c r="D4" s="150" t="s">
        <v>73</v>
      </c>
      <c r="E4" s="84" t="s">
        <v>74</v>
      </c>
      <c r="F4" s="74"/>
      <c r="G4" s="85"/>
    </row>
    <row r="5" ht="31.5" customHeight="true" spans="1:7">
      <c r="A5" s="128"/>
      <c r="B5" s="126" t="s">
        <v>22</v>
      </c>
      <c r="C5" s="136">
        <f t="shared" ref="C5:C17" si="0">SUM(D5:G5)</f>
        <v>8063713.93</v>
      </c>
      <c r="D5" s="136">
        <f>SUM('财政拨款预算收支总表（四）'!B7)</f>
        <v>8063713.93</v>
      </c>
      <c r="E5" s="136">
        <f>SUM('财政拨款预算收支总表（四）'!B8)</f>
        <v>0</v>
      </c>
      <c r="F5" s="136">
        <f>SUM('政府性基金预算收入表（九）'!C5)</f>
        <v>0</v>
      </c>
      <c r="G5" s="136">
        <f>SUM(G13:G22)</f>
        <v>0</v>
      </c>
    </row>
    <row r="6" ht="31.5" customHeight="true" spans="1:7">
      <c r="A6" s="149" t="s">
        <v>75</v>
      </c>
      <c r="B6" s="149" t="s">
        <v>76</v>
      </c>
      <c r="C6" s="136">
        <f t="shared" si="0"/>
        <v>3420987.56</v>
      </c>
      <c r="D6" s="143">
        <f>SUMIF('部门预算支出总表（三）'!$A$6:$A$22,A6,'部门预算支出总表（三）'!$D$6:$D$22)</f>
        <v>3420987.56</v>
      </c>
      <c r="E6" s="136"/>
      <c r="F6" s="136"/>
      <c r="G6" s="154"/>
    </row>
    <row r="7" ht="31.5" customHeight="true" spans="1:7">
      <c r="A7" s="149" t="s">
        <v>77</v>
      </c>
      <c r="B7" s="149" t="s">
        <v>78</v>
      </c>
      <c r="C7" s="136">
        <f t="shared" si="0"/>
        <v>356591.68</v>
      </c>
      <c r="D7" s="143">
        <f>SUMIF('部门预算支出总表（三）'!$A$6:$A$22,A7,'部门预算支出总表（三）'!$D$6:$D$22)</f>
        <v>356591.68</v>
      </c>
      <c r="E7" s="136"/>
      <c r="F7" s="136"/>
      <c r="G7" s="136"/>
    </row>
    <row r="8" ht="31.5" customHeight="true" spans="1:7">
      <c r="A8" s="149" t="s">
        <v>79</v>
      </c>
      <c r="B8" s="149" t="s">
        <v>80</v>
      </c>
      <c r="C8" s="136">
        <f t="shared" si="0"/>
        <v>7510.68</v>
      </c>
      <c r="D8" s="143">
        <f>SUMIF('部门预算支出总表（三）'!$A$6:$A$22,A8,'部门预算支出总表（三）'!$D$6:$D$22)</f>
        <v>7510.68</v>
      </c>
      <c r="E8" s="136"/>
      <c r="F8" s="136"/>
      <c r="G8" s="136"/>
    </row>
    <row r="9" ht="31.5" customHeight="true" spans="1:7">
      <c r="A9" s="149" t="s">
        <v>81</v>
      </c>
      <c r="B9" s="149" t="s">
        <v>82</v>
      </c>
      <c r="C9" s="136">
        <f t="shared" si="0"/>
        <v>144865.37</v>
      </c>
      <c r="D9" s="143">
        <f>SUMIF('部门预算支出总表（三）'!$A$6:$A$22,A9,'部门预算支出总表（三）'!$D$6:$D$22)</f>
        <v>144865.37</v>
      </c>
      <c r="E9" s="136"/>
      <c r="F9" s="136"/>
      <c r="G9" s="136"/>
    </row>
    <row r="10" ht="31.5" customHeight="true" spans="1:7">
      <c r="A10" s="149" t="s">
        <v>83</v>
      </c>
      <c r="B10" s="149" t="s">
        <v>84</v>
      </c>
      <c r="C10" s="136">
        <f t="shared" si="0"/>
        <v>258596.64</v>
      </c>
      <c r="D10" s="143">
        <f>SUMIF('部门预算支出总表（三）'!$A$6:$A$22,A10,'部门预算支出总表（三）'!$D$6:$D$22)</f>
        <v>258596.64</v>
      </c>
      <c r="E10" s="136"/>
      <c r="F10" s="136"/>
      <c r="G10" s="136"/>
    </row>
    <row r="11" ht="31.5" customHeight="true" spans="1:7">
      <c r="A11" s="149" t="s">
        <v>85</v>
      </c>
      <c r="B11" s="149" t="s">
        <v>86</v>
      </c>
      <c r="C11" s="136">
        <f t="shared" si="0"/>
        <v>133412</v>
      </c>
      <c r="D11" s="143">
        <f>SUMIF('部门预算支出总表（三）'!$A$6:$A$22,A11,'部门预算支出总表（三）'!$D$6:$D$22)</f>
        <v>133412</v>
      </c>
      <c r="E11" s="136"/>
      <c r="F11" s="136"/>
      <c r="G11" s="136"/>
    </row>
    <row r="12" ht="31.5" customHeight="true" spans="1:7">
      <c r="A12" s="149" t="s">
        <v>87</v>
      </c>
      <c r="B12" s="149" t="s">
        <v>88</v>
      </c>
      <c r="C12" s="136">
        <f t="shared" si="0"/>
        <v>471500</v>
      </c>
      <c r="D12" s="143">
        <f>SUMIF('部门预算支出总表（三）'!$A$6:$A$22,A12,'部门预算支出总表（三）'!$D$6:$D$22)</f>
        <v>471500</v>
      </c>
      <c r="E12" s="136"/>
      <c r="F12" s="136"/>
      <c r="G12" s="136"/>
    </row>
    <row r="13" ht="31.5" customHeight="true" spans="1:7">
      <c r="A13" s="149" t="s">
        <v>89</v>
      </c>
      <c r="B13" s="149" t="s">
        <v>90</v>
      </c>
      <c r="C13" s="136">
        <f t="shared" si="0"/>
        <v>16000</v>
      </c>
      <c r="D13" s="143">
        <f>SUMIF('部门预算支出总表（三）'!$A$6:$A$22,A13,'部门预算支出总表（三）'!$D$6:$D$22)</f>
        <v>16000</v>
      </c>
      <c r="E13" s="136"/>
      <c r="F13" s="136"/>
      <c r="G13" s="136"/>
    </row>
    <row r="14" ht="31.5" customHeight="true" spans="1:7">
      <c r="A14" s="149" t="s">
        <v>91</v>
      </c>
      <c r="B14" s="149" t="s">
        <v>92</v>
      </c>
      <c r="C14" s="136">
        <f t="shared" si="0"/>
        <v>70100</v>
      </c>
      <c r="D14" s="143">
        <f>SUMIF('部门预算支出总表（三）'!$A$6:$A$22,A14,'部门预算支出总表（三）'!$D$6:$D$22)</f>
        <v>70100</v>
      </c>
      <c r="E14" s="136"/>
      <c r="F14" s="136"/>
      <c r="G14" s="136"/>
    </row>
    <row r="15" ht="31.5" customHeight="true" spans="1:7">
      <c r="A15" s="149" t="s">
        <v>93</v>
      </c>
      <c r="B15" s="149" t="s">
        <v>94</v>
      </c>
      <c r="C15" s="136">
        <f t="shared" si="0"/>
        <v>344000</v>
      </c>
      <c r="D15" s="143">
        <f>SUMIF('部门预算支出总表（三）'!$A$6:$A$22,A15,'部门预算支出总表（三）'!$D$6:$D$22)</f>
        <v>344000</v>
      </c>
      <c r="E15" s="136"/>
      <c r="F15" s="136"/>
      <c r="G15" s="136"/>
    </row>
    <row r="16" ht="31.5" customHeight="true" spans="1:7">
      <c r="A16" s="149" t="s">
        <v>95</v>
      </c>
      <c r="B16" s="149" t="s">
        <v>96</v>
      </c>
      <c r="C16" s="136">
        <f t="shared" si="0"/>
        <v>2740150</v>
      </c>
      <c r="D16" s="143">
        <f>SUMIF('部门预算支出总表（三）'!$A$6:$A$22,A16,'部门预算支出总表（三）'!$D$6:$D$22)</f>
        <v>2740150</v>
      </c>
      <c r="E16" s="136"/>
      <c r="F16" s="136"/>
      <c r="G16" s="136"/>
    </row>
    <row r="17" ht="31.5" customHeight="true" spans="1:7">
      <c r="A17" s="149" t="s">
        <v>97</v>
      </c>
      <c r="B17" s="149" t="s">
        <v>98</v>
      </c>
      <c r="C17" s="136">
        <f t="shared" si="0"/>
        <v>100000</v>
      </c>
      <c r="D17" s="143">
        <f>SUMIF('部门预算支出总表（三）'!$A$6:$A$22,A17,'部门预算支出总表（三）'!$D$6:$D$22)</f>
        <v>100000</v>
      </c>
      <c r="E17" s="136"/>
      <c r="F17" s="136"/>
      <c r="G17" s="136"/>
    </row>
    <row r="18" ht="31.5" customHeight="true" spans="1:7">
      <c r="A18" s="149"/>
      <c r="B18" s="149"/>
      <c r="C18" s="136"/>
      <c r="D18" s="143"/>
      <c r="E18" s="136"/>
      <c r="F18" s="136"/>
      <c r="G18" s="136"/>
    </row>
    <row r="19" ht="31.5" customHeight="true" spans="1:7">
      <c r="A19" s="149"/>
      <c r="B19" s="149"/>
      <c r="C19" s="136"/>
      <c r="D19" s="143"/>
      <c r="E19" s="136"/>
      <c r="F19" s="136"/>
      <c r="G19" s="136"/>
    </row>
    <row r="20" ht="31.5" customHeight="true" spans="1:7">
      <c r="A20" s="149"/>
      <c r="B20" s="149"/>
      <c r="C20" s="136"/>
      <c r="D20" s="143"/>
      <c r="E20" s="136"/>
      <c r="F20" s="136"/>
      <c r="G20" s="136"/>
    </row>
    <row r="21" ht="31.5" customHeight="true" spans="1:7">
      <c r="A21" s="149"/>
      <c r="B21" s="149"/>
      <c r="C21" s="136"/>
      <c r="D21" s="143"/>
      <c r="E21" s="136"/>
      <c r="F21" s="136"/>
      <c r="G21" s="136"/>
    </row>
    <row r="22" ht="31.5" customHeight="true" spans="1:7">
      <c r="A22" s="74"/>
      <c r="B22" s="74"/>
      <c r="C22" s="136">
        <f>SUM(D22:G22)</f>
        <v>0</v>
      </c>
      <c r="D22" s="136"/>
      <c r="E22" s="136"/>
      <c r="F22" s="136"/>
      <c r="G22" s="136"/>
    </row>
    <row r="23" customHeight="true" spans="2:6">
      <c r="B23" s="51"/>
      <c r="C23" s="51"/>
      <c r="F23" s="51"/>
    </row>
    <row r="24" customHeight="true" spans="2:6">
      <c r="B24" s="51"/>
      <c r="C24" s="51"/>
      <c r="F24" s="51"/>
    </row>
    <row r="25" customHeight="true" spans="3:5">
      <c r="C25" s="51"/>
      <c r="D25" s="51"/>
      <c r="E25" s="51"/>
    </row>
    <row r="26" customHeight="true" spans="3:5">
      <c r="C26" s="51"/>
      <c r="D26" s="51"/>
      <c r="E26" s="51"/>
    </row>
  </sheetData>
  <mergeCells count="7">
    <mergeCell ref="A1:G1"/>
    <mergeCell ref="A2:E2"/>
    <mergeCell ref="A3:B3"/>
    <mergeCell ref="D3:E3"/>
    <mergeCell ref="C3:C4"/>
    <mergeCell ref="F3:F4"/>
    <mergeCell ref="G3:G4"/>
  </mergeCells>
  <printOptions horizontalCentered="true" verticalCentered="true"/>
  <pageMargins left="0.865972222222222" right="0.865972222222222" top="0.590277777777778" bottom="0.904861111111111" header="0.275" footer="0.393055555555556"/>
  <pageSetup paperSize="9" orientation="portrait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showGridLines="0" showZeros="0" workbookViewId="0">
      <selection activeCell="H5" sqref="H5"/>
    </sheetView>
  </sheetViews>
  <sheetFormatPr defaultColWidth="9.12222222222222" defaultRowHeight="12.75" customHeight="true" outlineLevelCol="5"/>
  <cols>
    <col min="1" max="1" width="9.87777777777778" customWidth="true"/>
    <col min="2" max="2" width="18.1222222222222" customWidth="true"/>
    <col min="3" max="3" width="25.8777777777778" customWidth="true"/>
    <col min="4" max="4" width="16" customWidth="true"/>
    <col min="5" max="6" width="15.1222222222222" customWidth="true"/>
  </cols>
  <sheetData>
    <row r="1" ht="36" customHeight="true" spans="1:6">
      <c r="A1" s="52" t="s">
        <v>99</v>
      </c>
      <c r="B1" s="52"/>
      <c r="C1" s="52"/>
      <c r="D1" s="52"/>
      <c r="E1" s="52"/>
      <c r="F1" s="52"/>
    </row>
    <row r="2" ht="26.25" customHeight="true" spans="1:6">
      <c r="A2" s="72" t="str">
        <f>(部门基本情况表!A2)</f>
        <v>编报单位：万荣县光华乡人民政府</v>
      </c>
      <c r="B2" s="72"/>
      <c r="C2" s="72"/>
      <c r="D2" s="72"/>
      <c r="F2" s="41" t="s">
        <v>24</v>
      </c>
    </row>
    <row r="3" ht="30" customHeight="true" spans="1:6">
      <c r="A3" s="57" t="s">
        <v>100</v>
      </c>
      <c r="B3" s="55"/>
      <c r="C3" s="58"/>
      <c r="D3" s="49" t="s">
        <v>101</v>
      </c>
      <c r="E3" s="49" t="s">
        <v>102</v>
      </c>
      <c r="F3" s="74" t="s">
        <v>103</v>
      </c>
    </row>
    <row r="4" ht="30" customHeight="true" spans="1:6">
      <c r="A4" s="42" t="s">
        <v>71</v>
      </c>
      <c r="B4" s="42" t="s">
        <v>72</v>
      </c>
      <c r="C4" s="43" t="s">
        <v>104</v>
      </c>
      <c r="D4" s="146"/>
      <c r="E4" s="146"/>
      <c r="F4" s="132"/>
    </row>
    <row r="5" ht="30" customHeight="true" spans="1:6">
      <c r="A5" s="147"/>
      <c r="B5" s="44"/>
      <c r="C5" s="148" t="s">
        <v>22</v>
      </c>
      <c r="D5" s="143">
        <f t="shared" ref="D5:D11" si="0">SUM(E5:F5)</f>
        <v>8063713.93</v>
      </c>
      <c r="E5" s="143">
        <f>SUM(E6:E22)</f>
        <v>4226963.93</v>
      </c>
      <c r="F5" s="136">
        <f>SUM(F6:F22)</f>
        <v>3836750</v>
      </c>
    </row>
    <row r="6" ht="30" customHeight="true" spans="1:6">
      <c r="A6" s="149" t="str">
        <f>'一般公共预算财政拨款基本及项目经济分类总表（八）'!A6</f>
        <v>2010301</v>
      </c>
      <c r="B6" s="149" t="str">
        <f>'一般公共预算财政拨款基本及项目经济分类总表（八）'!B6</f>
        <v>行政运行</v>
      </c>
      <c r="C6" s="149" t="str">
        <f>'一般公共预算财政拨款基本及项目经济分类总表（八）'!C6</f>
        <v>基本支出</v>
      </c>
      <c r="D6" s="143">
        <f t="shared" si="0"/>
        <v>3420987.56</v>
      </c>
      <c r="E6" s="143">
        <f>SUM('一般公共预算财政拨款基本及项目经济分类总表（八）'!E6)</f>
        <v>3420987.56</v>
      </c>
      <c r="F6" s="136"/>
    </row>
    <row r="7" ht="30" customHeight="true" spans="1:6">
      <c r="A7" s="149" t="str">
        <f>'一般公共预算财政拨款基本及项目经济分类总表（八）'!A7</f>
        <v>2080505</v>
      </c>
      <c r="B7" s="149" t="str">
        <f>'一般公共预算财政拨款基本及项目经济分类总表（八）'!B7</f>
        <v>机关事业单位基本养老保险缴费支出</v>
      </c>
      <c r="C7" s="149" t="str">
        <f>'一般公共预算财政拨款基本及项目经济分类总表（八）'!C7</f>
        <v>机关事业单位基本养老       保险缴费</v>
      </c>
      <c r="D7" s="143">
        <f t="shared" si="0"/>
        <v>356591.68</v>
      </c>
      <c r="E7" s="143">
        <f>SUM('一般公共预算财政拨款基本及项目经济分类总表（八）'!E7)</f>
        <v>356591.68</v>
      </c>
      <c r="F7" s="136"/>
    </row>
    <row r="8" ht="30" customHeight="true" spans="1:6">
      <c r="A8" s="149" t="str">
        <f>'一般公共预算财政拨款基本及项目经济分类总表（八）'!A8</f>
        <v>2089999</v>
      </c>
      <c r="B8" s="149" t="str">
        <f>'一般公共预算财政拨款基本及项目经济分类总表（八）'!B8</f>
        <v>其他社会保障和就业支出</v>
      </c>
      <c r="C8" s="149" t="str">
        <f>'一般公共预算财政拨款基本及项目经济分类总表（八）'!C8</f>
        <v>失业、工伤保险缴费</v>
      </c>
      <c r="D8" s="143">
        <f t="shared" si="0"/>
        <v>7510.68</v>
      </c>
      <c r="E8" s="143">
        <f>SUM('一般公共预算财政拨款基本及项目经济分类总表（八）'!E8)</f>
        <v>7510.68</v>
      </c>
      <c r="F8" s="136"/>
    </row>
    <row r="9" ht="30" customHeight="true" spans="1:6">
      <c r="A9" s="149" t="str">
        <f>'一般公共预算财政拨款基本及项目经济分类总表（八）'!A9</f>
        <v>2101101</v>
      </c>
      <c r="B9" s="149" t="str">
        <f>'一般公共预算财政拨款基本及项目经济分类总表（八）'!B9</f>
        <v>行政单位医疗</v>
      </c>
      <c r="C9" s="149" t="str">
        <f>'一般公共预算财政拨款基本及项目经济分类总表（八）'!C9</f>
        <v>职工基本医疗保险缴费</v>
      </c>
      <c r="D9" s="143">
        <f t="shared" si="0"/>
        <v>144865.37</v>
      </c>
      <c r="E9" s="143">
        <f>SUM('一般公共预算财政拨款基本及项目经济分类总表（八）'!E9)</f>
        <v>144865.37</v>
      </c>
      <c r="F9" s="136"/>
    </row>
    <row r="10" ht="30" customHeight="true" spans="1:6">
      <c r="A10" s="149" t="str">
        <f>'一般公共预算财政拨款基本及项目经济分类总表（八）'!A10</f>
        <v>2210201</v>
      </c>
      <c r="B10" s="149" t="str">
        <f>'一般公共预算财政拨款基本及项目经济分类总表（八）'!B10</f>
        <v>住房公积金</v>
      </c>
      <c r="C10" s="149" t="str">
        <f>'一般公共预算财政拨款基本及项目经济分类总表（八）'!C10</f>
        <v>住房公积金</v>
      </c>
      <c r="D10" s="143">
        <f t="shared" si="0"/>
        <v>258596.64</v>
      </c>
      <c r="E10" s="143">
        <f>SUM('一般公共预算财政拨款基本及项目经济分类总表（八）'!E10)</f>
        <v>258596.64</v>
      </c>
      <c r="F10" s="136"/>
    </row>
    <row r="11" ht="30" customHeight="true" spans="1:6">
      <c r="A11" s="149" t="str">
        <f>'一般公共预算财政拨款基本及项目经济分类总表（八）'!A11</f>
        <v>2080899</v>
      </c>
      <c r="B11" s="149" t="str">
        <f>'一般公共预算财政拨款基本及项目经济分类总表（八）'!B11</f>
        <v>其他优抚支出</v>
      </c>
      <c r="C11" s="149" t="str">
        <f>'一般公共预算财政拨款基本及项目经济分类总表（八）'!C11</f>
        <v>遗属及其他优抚人员支出</v>
      </c>
      <c r="D11" s="143">
        <f t="shared" si="0"/>
        <v>38412</v>
      </c>
      <c r="E11" s="143">
        <f>SUM('一般公共预算财政拨款基本及项目经济分类总表（八）'!E11)</f>
        <v>38412</v>
      </c>
      <c r="F11" s="136"/>
    </row>
    <row r="12" ht="30" customHeight="true" spans="1:6">
      <c r="A12" s="149" t="str">
        <f>'一般公共预算财政拨款基本及项目经济分类总表（八）'!A12</f>
        <v>2010302</v>
      </c>
      <c r="B12" s="149" t="str">
        <f>'一般公共预算财政拨款基本及项目经济分类总表（八）'!B12</f>
        <v>一般行政管理事务</v>
      </c>
      <c r="C12" s="149" t="str">
        <f>'一般公共预算财政拨款基本及项目经济分类总表（八）'!C12</f>
        <v>乡镇管理事务</v>
      </c>
      <c r="D12" s="143">
        <f t="shared" ref="D12:D23" si="1">SUM(E12:F12)</f>
        <v>418000</v>
      </c>
      <c r="E12" s="143"/>
      <c r="F12" s="136">
        <f>SUM('一般公共预算财政拨款基本及项目经济分类总表（八）'!F12)</f>
        <v>418000</v>
      </c>
    </row>
    <row r="13" ht="30" customHeight="true" spans="1:6">
      <c r="A13" s="149" t="str">
        <f>'一般公共预算财政拨款基本及项目经济分类总表（八）'!A13</f>
        <v>2010302</v>
      </c>
      <c r="B13" s="149" t="str">
        <f>'一般公共预算财政拨款基本及项目经济分类总表（八）'!B13</f>
        <v>一般行政管理事务</v>
      </c>
      <c r="C13" s="149" t="str">
        <f>'一般公共预算财政拨款基本及项目经济分类总表（八）'!C13</f>
        <v>乡镇机关食堂补助</v>
      </c>
      <c r="D13" s="143">
        <f t="shared" si="1"/>
        <v>53500</v>
      </c>
      <c r="E13" s="143"/>
      <c r="F13" s="136">
        <f>SUM('一般公共预算财政拨款基本及项目经济分类总表（八）'!F13)</f>
        <v>53500</v>
      </c>
    </row>
    <row r="14" ht="30" customHeight="true" spans="1:6">
      <c r="A14" s="149" t="str">
        <f>'一般公共预算财政拨款基本及项目经济分类总表（八）'!A14</f>
        <v>2130126</v>
      </c>
      <c r="B14" s="149" t="str">
        <f>'一般公共预算财政拨款基本及项目经济分类总表（八）'!B14</f>
        <v>农村公益事业</v>
      </c>
      <c r="C14" s="149" t="str">
        <f>'一般公共预算财政拨款基本及项目经济分类总表（八）'!C14</f>
        <v>综治村巡逻费用</v>
      </c>
      <c r="D14" s="143">
        <f t="shared" si="1"/>
        <v>144000</v>
      </c>
      <c r="E14" s="143"/>
      <c r="F14" s="136">
        <f>SUM('一般公共预算财政拨款基本及项目经济分类总表（八）'!F14)</f>
        <v>144000</v>
      </c>
    </row>
    <row r="15" ht="30" customHeight="true" spans="1:6">
      <c r="A15" s="149" t="str">
        <f>'一般公共预算财政拨款基本及项目经济分类总表（八）'!A15</f>
        <v>2010107</v>
      </c>
      <c r="B15" s="149" t="str">
        <f>'一般公共预算财政拨款基本及项目经济分类总表（八）'!B15</f>
        <v>人大代表履职能力提升</v>
      </c>
      <c r="C15" s="149" t="str">
        <f>'一般公共预算财政拨款基本及项目经济分类总表（八）'!C15</f>
        <v>乡人大代表联络室（点）运转费用</v>
      </c>
      <c r="D15" s="143">
        <f t="shared" si="1"/>
        <v>16000</v>
      </c>
      <c r="E15" s="143"/>
      <c r="F15" s="136">
        <f>SUM('一般公共预算财政拨款基本及项目经济分类总表（八）'!F15)</f>
        <v>16000</v>
      </c>
    </row>
    <row r="16" ht="30" customHeight="true" spans="1:6">
      <c r="A16" s="149" t="str">
        <f>'一般公共预算财政拨款基本及项目经济分类总表（八）'!A16</f>
        <v>2010108</v>
      </c>
      <c r="B16" s="149" t="str">
        <f>'一般公共预算财政拨款基本及项目经济分类总表（八）'!B16</f>
        <v>代表工作</v>
      </c>
      <c r="C16" s="149" t="str">
        <f>'一般公共预算财政拨款基本及项目经济分类总表（八）'!C16</f>
        <v>乡无固定收入代表履职补贴</v>
      </c>
      <c r="D16" s="143">
        <f t="shared" si="1"/>
        <v>36600</v>
      </c>
      <c r="E16" s="143"/>
      <c r="F16" s="136">
        <f>SUM('一般公共预算财政拨款基本及项目经济分类总表（八）'!F16)</f>
        <v>36600</v>
      </c>
    </row>
    <row r="17" ht="30" customHeight="true" spans="1:6">
      <c r="A17" s="149" t="str">
        <f>'一般公共预算财政拨款基本及项目经济分类总表（八）'!A17</f>
        <v>2010108</v>
      </c>
      <c r="B17" s="149" t="str">
        <f>'一般公共预算财政拨款基本及项目经济分类总表（八）'!B17</f>
        <v>代表工作</v>
      </c>
      <c r="C17" s="149" t="str">
        <f>'一般公共预算财政拨款基本及项目经济分类总表（八）'!C17</f>
        <v>乡代表活动费用</v>
      </c>
      <c r="D17" s="143">
        <f t="shared" si="1"/>
        <v>33500</v>
      </c>
      <c r="E17" s="143"/>
      <c r="F17" s="136">
        <f>SUM('一般公共预算财政拨款基本及项目经济分类总表（八）'!F17)</f>
        <v>33500</v>
      </c>
    </row>
    <row r="18" ht="30" customHeight="true" spans="1:6">
      <c r="A18" s="149" t="str">
        <f>'一般公共预算财政拨款基本及项目经济分类总表（八）'!A18</f>
        <v>2130705</v>
      </c>
      <c r="B18" s="149" t="str">
        <f>'一般公共预算财政拨款基本及项目经济分类总表（八）'!B18</f>
        <v>对村民委员会和村党支部的补助</v>
      </c>
      <c r="C18" s="149" t="str">
        <f>'一般公共预算财政拨款基本及项目经济分类总表（八）'!C18</f>
        <v>村级转移支付</v>
      </c>
      <c r="D18" s="143">
        <f t="shared" si="1"/>
        <v>2740150</v>
      </c>
      <c r="E18" s="143"/>
      <c r="F18" s="136">
        <f>SUM('一般公共预算财政拨款基本及项目经济分类总表（八）'!F18)</f>
        <v>2740150</v>
      </c>
    </row>
    <row r="19" ht="30" customHeight="true" spans="1:6">
      <c r="A19" s="149" t="str">
        <f>'一般公共预算财政拨款基本及项目经济分类总表（八）'!A19</f>
        <v>2080899</v>
      </c>
      <c r="B19" s="149" t="str">
        <f>'一般公共预算财政拨款基本及项目经济分类总表（八）'!B19</f>
        <v>其他优抚支出</v>
      </c>
      <c r="C19" s="149" t="str">
        <f>'一般公共预算财政拨款基本及项目经济分类总表（八）'!C19</f>
        <v>农村离任“两委”主干补贴</v>
      </c>
      <c r="D19" s="143">
        <f t="shared" si="1"/>
        <v>95000</v>
      </c>
      <c r="E19" s="143"/>
      <c r="F19" s="136">
        <f>SUM('一般公共预算财政拨款基本及项目经济分类总表（八）'!F19)</f>
        <v>95000</v>
      </c>
    </row>
    <row r="20" ht="30" customHeight="true" spans="1:6">
      <c r="A20" s="149" t="str">
        <f>'一般公共预算财政拨款基本及项目经济分类总表（八）'!A20</f>
        <v>2100410</v>
      </c>
      <c r="B20" s="149" t="str">
        <f>'一般公共预算财政拨款基本及项目经济分类总表（八）'!B20</f>
        <v>突发公共卫生事件应急处理</v>
      </c>
      <c r="C20" s="149" t="str">
        <f>'一般公共预算财政拨款基本及项目经济分类总表（八）'!C20</f>
        <v>疫情防控资金</v>
      </c>
      <c r="D20" s="143">
        <f t="shared" si="1"/>
        <v>100000</v>
      </c>
      <c r="E20" s="143"/>
      <c r="F20" s="136">
        <f>SUM('一般公共预算财政拨款基本及项目经济分类总表（八）'!F20)</f>
        <v>100000</v>
      </c>
    </row>
    <row r="21" ht="30" customHeight="true" spans="1:6">
      <c r="A21" s="149" t="str">
        <f>'一般公共预算财政拨款基本及项目经济分类总表（八）'!A21</f>
        <v>2130126</v>
      </c>
      <c r="B21" s="149" t="str">
        <f>'一般公共预算财政拨款基本及项目经济分类总表（八）'!B21</f>
        <v>农村社会事业</v>
      </c>
      <c r="C21" s="149" t="str">
        <f>'一般公共预算财政拨款基本及项目经济分类总表（八）'!C21</f>
        <v>人居环境整治资金</v>
      </c>
      <c r="D21" s="143">
        <f t="shared" si="1"/>
        <v>100000</v>
      </c>
      <c r="E21" s="143"/>
      <c r="F21" s="136">
        <f>SUM('一般公共预算财政拨款基本及项目经济分类总表（八）'!F21)</f>
        <v>100000</v>
      </c>
    </row>
    <row r="22" ht="30" customHeight="true" spans="1:6">
      <c r="A22" s="149" t="str">
        <f>'一般公共预算财政拨款基本及项目经济分类总表（八）'!A22</f>
        <v>2130126</v>
      </c>
      <c r="B22" s="149" t="str">
        <f>'一般公共预算财政拨款基本及项目经济分类总表（八）'!B22</f>
        <v>农村社会事业</v>
      </c>
      <c r="C22" s="149" t="str">
        <f>'一般公共预算财政拨款基本及项目经济分类总表（八）'!C22</f>
        <v>黄河一号旅游公路水管迁移资金</v>
      </c>
      <c r="D22" s="143">
        <f t="shared" si="1"/>
        <v>100000</v>
      </c>
      <c r="E22" s="143"/>
      <c r="F22" s="136">
        <f>SUM('一般公共预算财政拨款基本及项目经济分类总表（八）'!F22)</f>
        <v>100000</v>
      </c>
    </row>
    <row r="23" customHeight="true" spans="4:4">
      <c r="D23" s="51"/>
    </row>
  </sheetData>
  <mergeCells count="6">
    <mergeCell ref="A1:F1"/>
    <mergeCell ref="A2:D2"/>
    <mergeCell ref="A3:C3"/>
    <mergeCell ref="D3:D4"/>
    <mergeCell ref="E3:E4"/>
    <mergeCell ref="F3:F4"/>
  </mergeCells>
  <printOptions horizontalCentered="true" verticalCentered="true"/>
  <pageMargins left="0.865972222222222" right="0.865972222222222" top="0.66875" bottom="0.904861111111111" header="0.275" footer="0.393055555555556"/>
  <pageSetup paperSize="9" orientation="portrait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"/>
  <sheetViews>
    <sheetView showGridLines="0" showZeros="0" tabSelected="1" topLeftCell="A16" workbookViewId="0">
      <selection activeCell="R44" sqref="R44"/>
    </sheetView>
  </sheetViews>
  <sheetFormatPr defaultColWidth="9.12222222222222" defaultRowHeight="12.75" customHeight="true"/>
  <cols>
    <col min="1" max="1" width="17.3777777777778" customWidth="true"/>
    <col min="2" max="2" width="14.1222222222222" customWidth="true"/>
    <col min="3" max="3" width="30.8777777777778" customWidth="true"/>
    <col min="4" max="4" width="13" customWidth="true"/>
    <col min="5" max="5" width="13.6222222222222" customWidth="true"/>
    <col min="6" max="6" width="12.1222222222222" customWidth="true"/>
  </cols>
  <sheetData>
    <row r="1" ht="22.5" customHeight="true" spans="1:6">
      <c r="A1" s="52" t="s">
        <v>105</v>
      </c>
      <c r="B1" s="52"/>
      <c r="C1" s="52"/>
      <c r="D1" s="52"/>
      <c r="E1" s="52"/>
      <c r="F1" s="52"/>
    </row>
    <row r="2" ht="24" customHeight="true" spans="1:6">
      <c r="A2" s="72" t="str">
        <f>(部门基本情况表!A2)</f>
        <v>编报单位：万荣县光华乡人民政府</v>
      </c>
      <c r="B2" s="72"/>
      <c r="C2" s="72"/>
      <c r="F2" s="41" t="s">
        <v>24</v>
      </c>
    </row>
    <row r="3" ht="20" customHeight="true" spans="1:6">
      <c r="A3" s="129" t="s">
        <v>106</v>
      </c>
      <c r="B3" s="130"/>
      <c r="C3" s="131" t="s">
        <v>107</v>
      </c>
      <c r="D3" s="124"/>
      <c r="E3" s="124"/>
      <c r="F3" s="73"/>
    </row>
    <row r="4" ht="20" customHeight="true" spans="1:6">
      <c r="A4" s="74" t="s">
        <v>108</v>
      </c>
      <c r="B4" s="78" t="s">
        <v>109</v>
      </c>
      <c r="C4" s="74" t="s">
        <v>110</v>
      </c>
      <c r="D4" s="131" t="s">
        <v>111</v>
      </c>
      <c r="E4" s="124"/>
      <c r="F4" s="73"/>
    </row>
    <row r="5" ht="25" customHeight="true" spans="1:6">
      <c r="A5" s="74"/>
      <c r="B5" s="132"/>
      <c r="C5" s="74"/>
      <c r="D5" s="21" t="s">
        <v>112</v>
      </c>
      <c r="E5" s="21" t="s">
        <v>68</v>
      </c>
      <c r="F5" s="13" t="s">
        <v>113</v>
      </c>
    </row>
    <row r="6" ht="20" customHeight="true" spans="1:6">
      <c r="A6" s="133" t="s">
        <v>29</v>
      </c>
      <c r="B6" s="134">
        <f>SUM(B7:B8)</f>
        <v>8063713.93</v>
      </c>
      <c r="C6" s="135" t="s">
        <v>30</v>
      </c>
      <c r="D6" s="136">
        <f>SUM(E6:F6)</f>
        <v>3978587.56</v>
      </c>
      <c r="E6" s="136">
        <v>3978587.56</v>
      </c>
      <c r="F6" s="134">
        <v>0</v>
      </c>
    </row>
    <row r="7" ht="25" customHeight="true" spans="1:7">
      <c r="A7" s="137" t="s">
        <v>31</v>
      </c>
      <c r="B7" s="136">
        <f>SUM('一般公共预算财政拨款支出表（六）'!D5)</f>
        <v>8063713.93</v>
      </c>
      <c r="C7" s="135" t="s">
        <v>32</v>
      </c>
      <c r="D7" s="136">
        <f t="shared" ref="D7:D33" si="0">SUM(E7:F7)</f>
        <v>0</v>
      </c>
      <c r="E7" s="143">
        <v>0</v>
      </c>
      <c r="F7" s="136">
        <v>0</v>
      </c>
      <c r="G7" s="51"/>
    </row>
    <row r="8" ht="25" customHeight="true" spans="1:7">
      <c r="A8" s="137" t="s">
        <v>114</v>
      </c>
      <c r="B8" s="138">
        <f>SUM('纳入财政专户管理的事业收入支出表（五）'!D5)</f>
        <v>0</v>
      </c>
      <c r="C8" s="135" t="s">
        <v>34</v>
      </c>
      <c r="D8" s="136">
        <f t="shared" si="0"/>
        <v>0</v>
      </c>
      <c r="E8" s="144">
        <v>0</v>
      </c>
      <c r="F8" s="145">
        <v>0</v>
      </c>
      <c r="G8" s="51"/>
    </row>
    <row r="9" ht="19.75" customHeight="true" spans="1:8">
      <c r="A9" s="133" t="s">
        <v>35</v>
      </c>
      <c r="B9" s="139">
        <f>SUM('政府性基金预算支出表（十）'!C5)</f>
        <v>0</v>
      </c>
      <c r="C9" s="135" t="s">
        <v>36</v>
      </c>
      <c r="D9" s="136">
        <f t="shared" si="0"/>
        <v>0</v>
      </c>
      <c r="E9" s="136">
        <v>0</v>
      </c>
      <c r="F9" s="136">
        <v>0</v>
      </c>
      <c r="G9" s="51"/>
      <c r="H9" s="51"/>
    </row>
    <row r="10" ht="19.75" customHeight="true" spans="1:8">
      <c r="A10" s="82"/>
      <c r="B10" s="139"/>
      <c r="C10" s="135" t="s">
        <v>38</v>
      </c>
      <c r="D10" s="136">
        <f t="shared" si="0"/>
        <v>0</v>
      </c>
      <c r="E10" s="136"/>
      <c r="F10" s="136">
        <v>0</v>
      </c>
      <c r="G10" s="51"/>
      <c r="H10" s="51"/>
    </row>
    <row r="11" ht="19.75" customHeight="true" spans="1:9">
      <c r="A11" s="82"/>
      <c r="B11" s="139"/>
      <c r="C11" s="135" t="s">
        <v>40</v>
      </c>
      <c r="D11" s="136">
        <f t="shared" si="0"/>
        <v>0</v>
      </c>
      <c r="E11" s="136">
        <v>0</v>
      </c>
      <c r="F11" s="136">
        <v>0</v>
      </c>
      <c r="G11" s="51"/>
      <c r="H11" s="51"/>
      <c r="I11" s="51"/>
    </row>
    <row r="12" ht="19.75" customHeight="true" spans="1:10">
      <c r="A12" s="82"/>
      <c r="B12" s="140"/>
      <c r="C12" s="48" t="s">
        <v>41</v>
      </c>
      <c r="D12" s="136">
        <f t="shared" si="0"/>
        <v>0</v>
      </c>
      <c r="E12" s="136"/>
      <c r="F12" s="136">
        <v>0</v>
      </c>
      <c r="G12" s="51"/>
      <c r="H12" s="51"/>
      <c r="I12" s="51"/>
      <c r="J12" s="51"/>
    </row>
    <row r="13" ht="19.75" customHeight="true" spans="1:10">
      <c r="A13" s="82"/>
      <c r="B13" s="140"/>
      <c r="C13" s="135" t="s">
        <v>42</v>
      </c>
      <c r="D13" s="136">
        <f t="shared" si="0"/>
        <v>497514.36</v>
      </c>
      <c r="E13" s="144">
        <v>497514.36</v>
      </c>
      <c r="F13" s="136">
        <v>0</v>
      </c>
      <c r="G13" s="51"/>
      <c r="H13" s="51"/>
      <c r="I13" s="51"/>
      <c r="J13" s="51"/>
    </row>
    <row r="14" ht="19.75" customHeight="true" spans="1:9">
      <c r="A14" s="82"/>
      <c r="B14" s="140"/>
      <c r="C14" s="135" t="s">
        <v>43</v>
      </c>
      <c r="D14" s="136">
        <f t="shared" si="0"/>
        <v>0</v>
      </c>
      <c r="E14" s="136"/>
      <c r="F14" s="136">
        <v>0</v>
      </c>
      <c r="G14" s="51"/>
      <c r="H14" s="51"/>
      <c r="I14" s="51"/>
    </row>
    <row r="15" ht="19.75" customHeight="true" spans="1:10">
      <c r="A15" s="82"/>
      <c r="B15" s="140"/>
      <c r="C15" s="48" t="s">
        <v>44</v>
      </c>
      <c r="D15" s="136">
        <f t="shared" si="0"/>
        <v>244865.37</v>
      </c>
      <c r="E15" s="136">
        <v>244865.37</v>
      </c>
      <c r="F15" s="136">
        <v>0</v>
      </c>
      <c r="G15" s="51"/>
      <c r="H15" s="51"/>
      <c r="I15" s="51"/>
      <c r="J15" s="51"/>
    </row>
    <row r="16" ht="19.75" customHeight="true" spans="1:8">
      <c r="A16" s="82"/>
      <c r="B16" s="140"/>
      <c r="C16" s="135" t="s">
        <v>45</v>
      </c>
      <c r="D16" s="136">
        <f t="shared" si="0"/>
        <v>0</v>
      </c>
      <c r="E16" s="136"/>
      <c r="F16" s="136">
        <v>0</v>
      </c>
      <c r="G16" s="51"/>
      <c r="H16" s="51"/>
    </row>
    <row r="17" ht="19.75" customHeight="true" spans="1:10">
      <c r="A17" s="82"/>
      <c r="B17" s="140"/>
      <c r="C17" s="135" t="s">
        <v>46</v>
      </c>
      <c r="D17" s="136">
        <f t="shared" si="0"/>
        <v>0</v>
      </c>
      <c r="E17" s="136"/>
      <c r="F17" s="136">
        <v>0</v>
      </c>
      <c r="G17" s="51"/>
      <c r="H17" s="51"/>
      <c r="I17" s="51"/>
      <c r="J17" s="51"/>
    </row>
    <row r="18" ht="19.75" customHeight="true" spans="1:10">
      <c r="A18" s="82"/>
      <c r="B18" s="140"/>
      <c r="C18" s="135" t="s">
        <v>47</v>
      </c>
      <c r="D18" s="136">
        <f t="shared" si="0"/>
        <v>3084150</v>
      </c>
      <c r="E18" s="136">
        <v>3084150</v>
      </c>
      <c r="F18" s="136">
        <v>0</v>
      </c>
      <c r="G18" s="51"/>
      <c r="H18" s="51"/>
      <c r="I18" s="51"/>
      <c r="J18" s="51"/>
    </row>
    <row r="19" ht="19.75" customHeight="true" spans="1:14">
      <c r="A19" s="82"/>
      <c r="B19" s="140"/>
      <c r="C19" s="135" t="s">
        <v>48</v>
      </c>
      <c r="D19" s="136">
        <f t="shared" si="0"/>
        <v>0</v>
      </c>
      <c r="E19" s="136"/>
      <c r="F19" s="136">
        <v>0</v>
      </c>
      <c r="G19" s="51"/>
      <c r="H19" s="51"/>
      <c r="I19" s="51"/>
      <c r="J19" s="51"/>
      <c r="K19" s="51"/>
      <c r="L19" s="51"/>
      <c r="N19" s="51"/>
    </row>
    <row r="20" ht="19.75" customHeight="true" spans="1:14">
      <c r="A20" s="82"/>
      <c r="B20" s="140"/>
      <c r="C20" s="135" t="s">
        <v>49</v>
      </c>
      <c r="D20" s="136">
        <f t="shared" si="0"/>
        <v>0</v>
      </c>
      <c r="E20" s="136"/>
      <c r="F20" s="136">
        <v>0</v>
      </c>
      <c r="G20" s="51"/>
      <c r="H20" s="51"/>
      <c r="I20" s="51"/>
      <c r="J20" s="51"/>
      <c r="K20" s="51"/>
      <c r="L20" s="51"/>
      <c r="M20" s="51"/>
      <c r="N20" s="51"/>
    </row>
    <row r="21" ht="19.75" customHeight="true" spans="1:13">
      <c r="A21" s="82"/>
      <c r="B21" s="140"/>
      <c r="C21" s="135" t="s">
        <v>50</v>
      </c>
      <c r="D21" s="136">
        <f t="shared" si="0"/>
        <v>0</v>
      </c>
      <c r="E21" s="136"/>
      <c r="F21" s="136">
        <v>0</v>
      </c>
      <c r="G21" s="51"/>
      <c r="H21" s="51"/>
      <c r="I21" s="51"/>
      <c r="J21" s="51"/>
      <c r="K21" s="51"/>
      <c r="L21" s="51"/>
      <c r="M21" s="51"/>
    </row>
    <row r="22" ht="19.75" customHeight="true" spans="1:11">
      <c r="A22" s="82"/>
      <c r="B22" s="140"/>
      <c r="C22" s="135" t="s">
        <v>51</v>
      </c>
      <c r="D22" s="136">
        <f t="shared" si="0"/>
        <v>0</v>
      </c>
      <c r="E22" s="136"/>
      <c r="F22" s="136">
        <v>0</v>
      </c>
      <c r="G22" s="51"/>
      <c r="H22" s="51"/>
      <c r="I22" s="51"/>
      <c r="J22" s="51"/>
      <c r="K22" s="51"/>
    </row>
    <row r="23" ht="19.75" customHeight="true" spans="1:8">
      <c r="A23" s="82"/>
      <c r="B23" s="140"/>
      <c r="C23" s="135" t="s">
        <v>52</v>
      </c>
      <c r="D23" s="136">
        <f t="shared" si="0"/>
        <v>0</v>
      </c>
      <c r="E23" s="136"/>
      <c r="F23" s="136">
        <v>0</v>
      </c>
      <c r="G23" s="51"/>
      <c r="H23" s="51"/>
    </row>
    <row r="24" ht="19.75" customHeight="true" spans="1:8">
      <c r="A24" s="82"/>
      <c r="B24" s="140"/>
      <c r="C24" s="48" t="s">
        <v>53</v>
      </c>
      <c r="D24" s="136">
        <f t="shared" si="0"/>
        <v>0</v>
      </c>
      <c r="E24" s="136"/>
      <c r="F24" s="136">
        <v>0</v>
      </c>
      <c r="G24" s="51"/>
      <c r="H24" s="51"/>
    </row>
    <row r="25" ht="19.75" customHeight="true" spans="1:11">
      <c r="A25" s="82"/>
      <c r="B25" s="140"/>
      <c r="C25" s="135" t="s">
        <v>54</v>
      </c>
      <c r="D25" s="136">
        <f t="shared" si="0"/>
        <v>258596.64</v>
      </c>
      <c r="E25" s="136">
        <v>258596.64</v>
      </c>
      <c r="F25" s="136">
        <v>0</v>
      </c>
      <c r="G25" s="51"/>
      <c r="H25" s="51"/>
      <c r="I25" s="51"/>
      <c r="J25" s="51"/>
      <c r="K25" s="51"/>
    </row>
    <row r="26" ht="19.75" customHeight="true" spans="1:10">
      <c r="A26" s="82"/>
      <c r="B26" s="140"/>
      <c r="C26" s="135" t="s">
        <v>55</v>
      </c>
      <c r="D26" s="136">
        <f t="shared" si="0"/>
        <v>0</v>
      </c>
      <c r="E26" s="136"/>
      <c r="F26" s="136">
        <v>0</v>
      </c>
      <c r="G26" s="51"/>
      <c r="H26" s="51"/>
      <c r="I26" s="51"/>
      <c r="J26" s="51"/>
    </row>
    <row r="27" ht="19.75" customHeight="true" spans="1:10">
      <c r="A27" s="82"/>
      <c r="B27" s="140"/>
      <c r="C27" s="141" t="s">
        <v>56</v>
      </c>
      <c r="D27" s="136">
        <f t="shared" si="0"/>
        <v>0</v>
      </c>
      <c r="E27" s="136">
        <v>0</v>
      </c>
      <c r="F27" s="136">
        <v>0</v>
      </c>
      <c r="G27" s="51"/>
      <c r="H27" s="51"/>
      <c r="I27" s="51"/>
      <c r="J27" s="51"/>
    </row>
    <row r="28" ht="19.75" customHeight="true" spans="1:10">
      <c r="A28" s="82"/>
      <c r="B28" s="140"/>
      <c r="C28" s="135" t="s">
        <v>57</v>
      </c>
      <c r="D28" s="136">
        <f t="shared" si="0"/>
        <v>0</v>
      </c>
      <c r="E28" s="136">
        <v>0</v>
      </c>
      <c r="F28" s="136">
        <v>0</v>
      </c>
      <c r="G28" s="51"/>
      <c r="J28" s="51"/>
    </row>
    <row r="29" ht="19.75" customHeight="true" spans="1:9">
      <c r="A29" s="82"/>
      <c r="B29" s="140"/>
      <c r="C29" s="135" t="s">
        <v>58</v>
      </c>
      <c r="D29" s="136">
        <f t="shared" si="0"/>
        <v>0</v>
      </c>
      <c r="E29" s="136">
        <v>0</v>
      </c>
      <c r="F29" s="136">
        <v>0</v>
      </c>
      <c r="G29" s="51"/>
      <c r="H29" s="51"/>
      <c r="I29" s="51"/>
    </row>
    <row r="30" ht="19.75" customHeight="true" spans="1:12">
      <c r="A30" s="82"/>
      <c r="B30" s="140"/>
      <c r="C30" s="135" t="s">
        <v>59</v>
      </c>
      <c r="D30" s="136">
        <f t="shared" si="0"/>
        <v>0</v>
      </c>
      <c r="E30" s="136">
        <v>0</v>
      </c>
      <c r="F30" s="136">
        <v>0</v>
      </c>
      <c r="G30" s="51"/>
      <c r="H30" s="51"/>
      <c r="I30" s="51"/>
      <c r="J30" s="51"/>
      <c r="K30" s="51"/>
      <c r="L30" s="51"/>
    </row>
    <row r="31" ht="19.75" customHeight="true" spans="1:11">
      <c r="A31" s="82"/>
      <c r="B31" s="140"/>
      <c r="C31" s="135" t="s">
        <v>60</v>
      </c>
      <c r="D31" s="136">
        <f t="shared" si="0"/>
        <v>0</v>
      </c>
      <c r="E31" s="136">
        <v>0</v>
      </c>
      <c r="F31" s="136">
        <v>0</v>
      </c>
      <c r="G31" s="51"/>
      <c r="H31" s="51"/>
      <c r="I31" s="51"/>
      <c r="J31" s="51"/>
      <c r="K31" s="51"/>
    </row>
    <row r="32" ht="19.75" customHeight="true" spans="1:9">
      <c r="A32" s="82"/>
      <c r="B32" s="140"/>
      <c r="C32" s="141" t="s">
        <v>61</v>
      </c>
      <c r="D32" s="136">
        <f t="shared" si="0"/>
        <v>0</v>
      </c>
      <c r="E32" s="136">
        <v>0</v>
      </c>
      <c r="F32" s="136">
        <v>0</v>
      </c>
      <c r="G32" s="51"/>
      <c r="H32" s="51"/>
      <c r="I32" s="51"/>
    </row>
    <row r="33" ht="19.75" customHeight="true" spans="1:7">
      <c r="A33" s="82"/>
      <c r="B33" s="140"/>
      <c r="C33" s="141" t="s">
        <v>62</v>
      </c>
      <c r="D33" s="136">
        <f t="shared" si="0"/>
        <v>0</v>
      </c>
      <c r="E33" s="136">
        <v>0</v>
      </c>
      <c r="F33" s="136">
        <v>0</v>
      </c>
      <c r="G33" s="51"/>
    </row>
    <row r="34" ht="19.75" customHeight="true" spans="1:6">
      <c r="A34" s="21" t="s">
        <v>63</v>
      </c>
      <c r="B34" s="142">
        <f>SUM(B6,B9)</f>
        <v>8063713.93</v>
      </c>
      <c r="C34" s="43" t="s">
        <v>64</v>
      </c>
      <c r="D34" s="136">
        <f t="shared" ref="D34:F34" si="1">SUM(D6:D33)</f>
        <v>8063713.93</v>
      </c>
      <c r="E34" s="136">
        <f t="shared" si="1"/>
        <v>8063713.93</v>
      </c>
      <c r="F34" s="136">
        <f t="shared" si="1"/>
        <v>0</v>
      </c>
    </row>
    <row r="35" customHeight="true" spans="2:3">
      <c r="B35" s="51"/>
      <c r="C35" s="51"/>
    </row>
    <row r="36" customHeight="true" spans="2:2">
      <c r="B36" s="51"/>
    </row>
  </sheetData>
  <mergeCells count="7">
    <mergeCell ref="A1:F1"/>
    <mergeCell ref="A2:C2"/>
    <mergeCell ref="C3:F3"/>
    <mergeCell ref="D4:F4"/>
    <mergeCell ref="A4:A5"/>
    <mergeCell ref="B4:B5"/>
    <mergeCell ref="C4:C5"/>
  </mergeCells>
  <printOptions horizontalCentered="true" verticalCentered="true"/>
  <pageMargins left="0.865972222222222" right="0.865972222222222" top="0.826388888888889" bottom="0.708333333333333" header="0.275" footer="0.393055555555556"/>
  <pageSetup paperSize="9" orientation="portrait" horizont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F23"/>
  <sheetViews>
    <sheetView showZeros="0" workbookViewId="0">
      <selection activeCell="C6" sqref="C6"/>
    </sheetView>
  </sheetViews>
  <sheetFormatPr defaultColWidth="9.12222222222222" defaultRowHeight="12.75" customHeight="true" outlineLevelCol="5"/>
  <cols>
    <col min="1" max="1" width="12" customWidth="true"/>
    <col min="2" max="2" width="17" customWidth="true"/>
    <col min="3" max="3" width="24.5" customWidth="true"/>
    <col min="4" max="4" width="16.3777777777778" customWidth="true"/>
    <col min="5" max="5" width="15.6222222222222" customWidth="true"/>
    <col min="6" max="6" width="14.8777777777778" customWidth="true"/>
  </cols>
  <sheetData>
    <row r="1" ht="37.5" customHeight="true" spans="1:6">
      <c r="A1" s="52" t="s">
        <v>115</v>
      </c>
      <c r="B1" s="52"/>
      <c r="C1" s="52"/>
      <c r="D1" s="52"/>
      <c r="E1" s="52"/>
      <c r="F1" s="52"/>
    </row>
    <row r="2" ht="25.5" customHeight="true" spans="1:6">
      <c r="A2" s="72" t="str">
        <f>(部门基本情况表!A2)</f>
        <v>编报单位：万荣县光华乡人民政府</v>
      </c>
      <c r="B2" s="72"/>
      <c r="C2" s="72"/>
      <c r="F2" s="41" t="s">
        <v>24</v>
      </c>
    </row>
    <row r="3" ht="31.5" customHeight="true" spans="1:6">
      <c r="A3" s="19" t="s">
        <v>116</v>
      </c>
      <c r="B3" s="124"/>
      <c r="C3" s="73"/>
      <c r="D3" s="74" t="s">
        <v>101</v>
      </c>
      <c r="E3" s="74" t="s">
        <v>102</v>
      </c>
      <c r="F3" s="74" t="s">
        <v>103</v>
      </c>
    </row>
    <row r="4" ht="34.5" customHeight="true" spans="1:6">
      <c r="A4" s="21" t="s">
        <v>71</v>
      </c>
      <c r="B4" s="43" t="s">
        <v>72</v>
      </c>
      <c r="C4" s="61" t="s">
        <v>117</v>
      </c>
      <c r="D4" s="74"/>
      <c r="E4" s="74"/>
      <c r="F4" s="74"/>
    </row>
    <row r="5" ht="31.5" customHeight="true" spans="1:6">
      <c r="A5" s="128"/>
      <c r="B5" s="125"/>
      <c r="C5" s="126" t="s">
        <v>22</v>
      </c>
      <c r="D5" s="116">
        <f>SUM(E5:F5)</f>
        <v>0</v>
      </c>
      <c r="E5" s="116">
        <f>SUM(E6:E21)</f>
        <v>0</v>
      </c>
      <c r="F5" s="116">
        <f>SUM(F6:F21)</f>
        <v>0</v>
      </c>
    </row>
    <row r="6" ht="31.5" customHeight="true" spans="1:6">
      <c r="A6" s="101"/>
      <c r="B6" s="101"/>
      <c r="C6" s="101"/>
      <c r="D6" s="116">
        <f t="shared" ref="D6:D22" si="0">SUM(E6:F6)</f>
        <v>0</v>
      </c>
      <c r="E6" s="116"/>
      <c r="F6" s="116"/>
    </row>
    <row r="7" ht="31.5" customHeight="true" spans="1:6">
      <c r="A7" s="101"/>
      <c r="B7" s="101"/>
      <c r="C7" s="101"/>
      <c r="D7" s="116">
        <f t="shared" si="0"/>
        <v>0</v>
      </c>
      <c r="E7" s="116"/>
      <c r="F7" s="116"/>
    </row>
    <row r="8" ht="31.5" customHeight="true" spans="1:6">
      <c r="A8" s="101"/>
      <c r="B8" s="101"/>
      <c r="C8" s="101"/>
      <c r="D8" s="116">
        <f t="shared" si="0"/>
        <v>0</v>
      </c>
      <c r="E8" s="116"/>
      <c r="F8" s="116"/>
    </row>
    <row r="9" ht="31.5" customHeight="true" spans="1:6">
      <c r="A9" s="101"/>
      <c r="B9" s="101"/>
      <c r="C9" s="101"/>
      <c r="D9" s="116">
        <f t="shared" si="0"/>
        <v>0</v>
      </c>
      <c r="E9" s="116"/>
      <c r="F9" s="116"/>
    </row>
    <row r="10" ht="31.5" customHeight="true" spans="1:6">
      <c r="A10" s="128"/>
      <c r="B10" s="125"/>
      <c r="C10" s="126"/>
      <c r="D10" s="116">
        <f t="shared" si="0"/>
        <v>0</v>
      </c>
      <c r="E10" s="116"/>
      <c r="F10" s="116"/>
    </row>
    <row r="11" ht="31.5" customHeight="true" spans="1:6">
      <c r="A11" s="128"/>
      <c r="B11" s="125"/>
      <c r="C11" s="126"/>
      <c r="D11" s="116">
        <f t="shared" si="0"/>
        <v>0</v>
      </c>
      <c r="E11" s="116"/>
      <c r="F11" s="116"/>
    </row>
    <row r="12" ht="31.5" customHeight="true" spans="1:6">
      <c r="A12" s="128"/>
      <c r="B12" s="125"/>
      <c r="C12" s="126"/>
      <c r="D12" s="116">
        <f t="shared" si="0"/>
        <v>0</v>
      </c>
      <c r="E12" s="116"/>
      <c r="F12" s="116"/>
    </row>
    <row r="13" ht="31.5" customHeight="true" spans="1:6">
      <c r="A13" s="128"/>
      <c r="B13" s="128"/>
      <c r="C13" s="128"/>
      <c r="D13" s="116">
        <f t="shared" si="0"/>
        <v>0</v>
      </c>
      <c r="E13" s="116"/>
      <c r="F13" s="116"/>
    </row>
    <row r="14" ht="31.5" customHeight="true" spans="1:6">
      <c r="A14" s="128"/>
      <c r="B14" s="128"/>
      <c r="C14" s="128"/>
      <c r="D14" s="116">
        <f t="shared" si="0"/>
        <v>0</v>
      </c>
      <c r="E14" s="116"/>
      <c r="F14" s="116"/>
    </row>
    <row r="15" ht="31.5" customHeight="true" spans="1:6">
      <c r="A15" s="128"/>
      <c r="B15" s="128"/>
      <c r="C15" s="128"/>
      <c r="D15" s="116">
        <f t="shared" si="0"/>
        <v>0</v>
      </c>
      <c r="E15" s="116"/>
      <c r="F15" s="116"/>
    </row>
    <row r="16" ht="31.5" customHeight="true" spans="1:6">
      <c r="A16" s="128"/>
      <c r="B16" s="128"/>
      <c r="C16" s="128"/>
      <c r="D16" s="116">
        <f t="shared" si="0"/>
        <v>0</v>
      </c>
      <c r="E16" s="116"/>
      <c r="F16" s="116"/>
    </row>
    <row r="17" ht="31.5" customHeight="true" spans="1:6">
      <c r="A17" s="128"/>
      <c r="B17" s="128"/>
      <c r="C17" s="128"/>
      <c r="D17" s="116">
        <f t="shared" si="0"/>
        <v>0</v>
      </c>
      <c r="E17" s="116"/>
      <c r="F17" s="116"/>
    </row>
    <row r="18" ht="31.5" customHeight="true" spans="1:6">
      <c r="A18" s="128"/>
      <c r="B18" s="128"/>
      <c r="C18" s="128"/>
      <c r="D18" s="116">
        <f t="shared" si="0"/>
        <v>0</v>
      </c>
      <c r="E18" s="116"/>
      <c r="F18" s="116"/>
    </row>
    <row r="19" ht="31.5" customHeight="true" spans="1:6">
      <c r="A19" s="128"/>
      <c r="B19" s="128"/>
      <c r="C19" s="128"/>
      <c r="D19" s="116">
        <f t="shared" si="0"/>
        <v>0</v>
      </c>
      <c r="E19" s="116"/>
      <c r="F19" s="116"/>
    </row>
    <row r="20" ht="31.5" customHeight="true" spans="1:6">
      <c r="A20" s="128"/>
      <c r="B20" s="128"/>
      <c r="C20" s="128"/>
      <c r="D20" s="116">
        <f t="shared" si="0"/>
        <v>0</v>
      </c>
      <c r="E20" s="116"/>
      <c r="F20" s="116"/>
    </row>
    <row r="21" ht="31.5" customHeight="true" spans="1:6">
      <c r="A21" s="128"/>
      <c r="B21" s="128"/>
      <c r="C21" s="128"/>
      <c r="D21" s="116">
        <f t="shared" si="0"/>
        <v>0</v>
      </c>
      <c r="E21" s="116"/>
      <c r="F21" s="116"/>
    </row>
    <row r="22" customHeight="true" spans="2:4">
      <c r="B22" s="51"/>
      <c r="C22" s="51"/>
      <c r="D22" s="51"/>
    </row>
    <row r="23" customHeight="true" spans="2:3">
      <c r="B23" s="51"/>
      <c r="C23" s="51"/>
    </row>
  </sheetData>
  <mergeCells count="6">
    <mergeCell ref="A1:F1"/>
    <mergeCell ref="A2:C2"/>
    <mergeCell ref="A3:C3"/>
    <mergeCell ref="D3:D4"/>
    <mergeCell ref="E3:E4"/>
    <mergeCell ref="F3:F4"/>
  </mergeCells>
  <conditionalFormatting sqref="F6:F12">
    <cfRule type="cellIs" priority="1" stopIfTrue="1" operator="equal">
      <formula>0</formula>
    </cfRule>
  </conditionalFormatting>
  <printOptions horizontalCentered="true" verticalCentered="true"/>
  <pageMargins left="0.865277777777778" right="0.865277777777778" top="1.0625" bottom="0.786805555555556" header="0.313888888888889" footer="0.313888888888889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</sheetPr>
  <dimension ref="A1:F58"/>
  <sheetViews>
    <sheetView showGridLines="0" showZeros="0" workbookViewId="0">
      <selection activeCell="F5" sqref="F5"/>
    </sheetView>
  </sheetViews>
  <sheetFormatPr defaultColWidth="9.12222222222222" defaultRowHeight="12.75" customHeight="true" outlineLevelCol="5"/>
  <cols>
    <col min="1" max="1" width="11.3777777777778" customWidth="true"/>
    <col min="2" max="2" width="17.1222222222222" customWidth="true"/>
    <col min="3" max="3" width="27.6222222222222" customWidth="true"/>
    <col min="4" max="4" width="15.6222222222222" customWidth="true"/>
    <col min="5" max="5" width="14" customWidth="true"/>
    <col min="6" max="6" width="13.8777777777778" customWidth="true"/>
  </cols>
  <sheetData>
    <row r="1" ht="36" customHeight="true" spans="1:6">
      <c r="A1" s="52" t="s">
        <v>118</v>
      </c>
      <c r="B1" s="52"/>
      <c r="C1" s="52"/>
      <c r="D1" s="52"/>
      <c r="E1" s="52"/>
      <c r="F1" s="52"/>
    </row>
    <row r="2" ht="28.5" customHeight="true" spans="1:6">
      <c r="A2" s="72" t="str">
        <f>(部门基本情况表!A2)</f>
        <v>编报单位：万荣县光华乡人民政府</v>
      </c>
      <c r="B2" s="72"/>
      <c r="C2" s="72"/>
      <c r="D2" s="72"/>
      <c r="F2" s="41" t="s">
        <v>24</v>
      </c>
    </row>
    <row r="3" ht="33" customHeight="true" spans="1:6">
      <c r="A3" s="19" t="s">
        <v>119</v>
      </c>
      <c r="B3" s="124"/>
      <c r="C3" s="73"/>
      <c r="D3" s="74" t="s">
        <v>101</v>
      </c>
      <c r="E3" s="74" t="s">
        <v>102</v>
      </c>
      <c r="F3" s="74" t="s">
        <v>103</v>
      </c>
    </row>
    <row r="4" ht="33" customHeight="true" spans="1:6">
      <c r="A4" s="21" t="s">
        <v>71</v>
      </c>
      <c r="B4" s="43" t="s">
        <v>72</v>
      </c>
      <c r="C4" s="61" t="s">
        <v>117</v>
      </c>
      <c r="D4" s="74"/>
      <c r="E4" s="74"/>
      <c r="F4" s="74"/>
    </row>
    <row r="5" ht="33" customHeight="true" spans="1:6">
      <c r="A5" s="125"/>
      <c r="B5" s="125"/>
      <c r="C5" s="126" t="s">
        <v>120</v>
      </c>
      <c r="D5" s="50">
        <f t="shared" ref="D5:D12" si="0">SUM(E5:F5)</f>
        <v>8063713.93</v>
      </c>
      <c r="E5" s="50">
        <f>SUM(E6:E22)</f>
        <v>4226963.93</v>
      </c>
      <c r="F5" s="50">
        <f>SUM(F6:F22)</f>
        <v>3836750</v>
      </c>
    </row>
    <row r="6" ht="33" customHeight="true" spans="1:6">
      <c r="A6" s="101" t="str">
        <f>'一般公共预算财政拨款基本及项目经济分类总表（八）'!A6</f>
        <v>2010301</v>
      </c>
      <c r="B6" s="101" t="str">
        <f>'一般公共预算财政拨款基本及项目经济分类总表（八）'!B6</f>
        <v>行政运行</v>
      </c>
      <c r="C6" s="101" t="str">
        <f>'一般公共预算财政拨款基本及项目经济分类总表（八）'!C6</f>
        <v>基本支出</v>
      </c>
      <c r="D6" s="50">
        <f t="shared" si="0"/>
        <v>3420987.56</v>
      </c>
      <c r="E6" s="50">
        <f>SUM('一般公共预算财政拨款基本及项目经济分类总表（八）'!E6)</f>
        <v>3420987.56</v>
      </c>
      <c r="F6" s="50"/>
    </row>
    <row r="7" ht="33" customHeight="true" spans="1:6">
      <c r="A7" s="101" t="str">
        <f>'一般公共预算财政拨款基本及项目经济分类总表（八）'!A7</f>
        <v>2080505</v>
      </c>
      <c r="B7" s="101" t="str">
        <f>'一般公共预算财政拨款基本及项目经济分类总表（八）'!B7</f>
        <v>机关事业单位基本养老保险缴费支出</v>
      </c>
      <c r="C7" s="101" t="str">
        <f>'一般公共预算财政拨款基本及项目经济分类总表（八）'!C7</f>
        <v>机关事业单位基本养老       保险缴费</v>
      </c>
      <c r="D7" s="50">
        <f t="shared" si="0"/>
        <v>356591.68</v>
      </c>
      <c r="E7" s="50">
        <f>SUM('一般公共预算财政拨款基本及项目经济分类总表（八）'!E7)</f>
        <v>356591.68</v>
      </c>
      <c r="F7" s="50"/>
    </row>
    <row r="8" ht="33" customHeight="true" spans="1:6">
      <c r="A8" s="101" t="str">
        <f>'一般公共预算财政拨款基本及项目经济分类总表（八）'!A8</f>
        <v>2089999</v>
      </c>
      <c r="B8" s="101" t="str">
        <f>'一般公共预算财政拨款基本及项目经济分类总表（八）'!B8</f>
        <v>其他社会保障和就业支出</v>
      </c>
      <c r="C8" s="101" t="str">
        <f>'一般公共预算财政拨款基本及项目经济分类总表（八）'!C8</f>
        <v>失业、工伤保险缴费</v>
      </c>
      <c r="D8" s="50">
        <f t="shared" si="0"/>
        <v>7510.68</v>
      </c>
      <c r="E8" s="50">
        <f>SUM('一般公共预算财政拨款基本及项目经济分类总表（八）'!E8)</f>
        <v>7510.68</v>
      </c>
      <c r="F8" s="50"/>
    </row>
    <row r="9" ht="33" customHeight="true" spans="1:6">
      <c r="A9" s="101" t="str">
        <f>'一般公共预算财政拨款基本及项目经济分类总表（八）'!A9</f>
        <v>2101101</v>
      </c>
      <c r="B9" s="101" t="str">
        <f>'一般公共预算财政拨款基本及项目经济分类总表（八）'!B9</f>
        <v>行政单位医疗</v>
      </c>
      <c r="C9" s="101" t="str">
        <f>'一般公共预算财政拨款基本及项目经济分类总表（八）'!C9</f>
        <v>职工基本医疗保险缴费</v>
      </c>
      <c r="D9" s="50">
        <f t="shared" si="0"/>
        <v>144865.37</v>
      </c>
      <c r="E9" s="50">
        <f>SUM('一般公共预算财政拨款基本及项目经济分类总表（八）'!E9)</f>
        <v>144865.37</v>
      </c>
      <c r="F9" s="50"/>
    </row>
    <row r="10" ht="33" customHeight="true" spans="1:6">
      <c r="A10" s="101" t="str">
        <f>'一般公共预算财政拨款基本及项目经济分类总表（八）'!A10</f>
        <v>2210201</v>
      </c>
      <c r="B10" s="101" t="str">
        <f>'一般公共预算财政拨款基本及项目经济分类总表（八）'!B10</f>
        <v>住房公积金</v>
      </c>
      <c r="C10" s="101" t="str">
        <f>'一般公共预算财政拨款基本及项目经济分类总表（八）'!C10</f>
        <v>住房公积金</v>
      </c>
      <c r="D10" s="50">
        <f t="shared" si="0"/>
        <v>258596.64</v>
      </c>
      <c r="E10" s="50">
        <f>SUM('一般公共预算财政拨款基本及项目经济分类总表（八）'!E10)</f>
        <v>258596.64</v>
      </c>
      <c r="F10" s="50"/>
    </row>
    <row r="11" ht="33" customHeight="true" spans="1:6">
      <c r="A11" s="101" t="str">
        <f>'一般公共预算财政拨款基本及项目经济分类总表（八）'!A11</f>
        <v>2080899</v>
      </c>
      <c r="B11" s="101" t="str">
        <f>'一般公共预算财政拨款基本及项目经济分类总表（八）'!B11</f>
        <v>其他优抚支出</v>
      </c>
      <c r="C11" s="101" t="str">
        <f>'一般公共预算财政拨款基本及项目经济分类总表（八）'!C11</f>
        <v>遗属及其他优抚人员支出</v>
      </c>
      <c r="D11" s="50">
        <f t="shared" si="0"/>
        <v>38412</v>
      </c>
      <c r="E11" s="50">
        <f>SUM('一般公共预算财政拨款基本及项目经济分类总表（八）'!E11)</f>
        <v>38412</v>
      </c>
      <c r="F11" s="50"/>
    </row>
    <row r="12" ht="33" customHeight="true" spans="1:6">
      <c r="A12" s="101" t="str">
        <f>'一般公共预算财政拨款基本及项目经济分类总表（八）'!A12</f>
        <v>2010302</v>
      </c>
      <c r="B12" s="101" t="str">
        <f>'一般公共预算财政拨款基本及项目经济分类总表（八）'!B12</f>
        <v>一般行政管理事务</v>
      </c>
      <c r="C12" s="101" t="str">
        <f>'一般公共预算财政拨款基本及项目经济分类总表（八）'!C12</f>
        <v>乡镇管理事务</v>
      </c>
      <c r="D12" s="50">
        <f t="shared" si="0"/>
        <v>418000</v>
      </c>
      <c r="E12" s="50">
        <f>SUM('一般公共预算财政拨款基本及项目经济分类总表（八）'!E12)</f>
        <v>0</v>
      </c>
      <c r="F12" s="50">
        <f>SUM('一般公共预算财政拨款基本及项目经济分类总表（八）'!F12)</f>
        <v>418000</v>
      </c>
    </row>
    <row r="13" ht="33" customHeight="true" spans="1:6">
      <c r="A13" s="101" t="str">
        <f>'一般公共预算财政拨款基本及项目经济分类总表（八）'!A13</f>
        <v>2010302</v>
      </c>
      <c r="B13" s="101" t="str">
        <f>'一般公共预算财政拨款基本及项目经济分类总表（八）'!B13</f>
        <v>一般行政管理事务</v>
      </c>
      <c r="C13" s="101" t="str">
        <f>'一般公共预算财政拨款基本及项目经济分类总表（八）'!C13</f>
        <v>乡镇机关食堂补助</v>
      </c>
      <c r="D13" s="50">
        <f t="shared" ref="D13:D23" si="1">SUM(E13:F13)</f>
        <v>53500</v>
      </c>
      <c r="E13" s="50">
        <f>SUM('一般公共预算财政拨款基本及项目经济分类总表（八）'!E13)</f>
        <v>0</v>
      </c>
      <c r="F13" s="50">
        <f>SUM('一般公共预算财政拨款基本及项目经济分类总表（八）'!F13)</f>
        <v>53500</v>
      </c>
    </row>
    <row r="14" ht="33" customHeight="true" spans="1:6">
      <c r="A14" s="101" t="str">
        <f>'一般公共预算财政拨款基本及项目经济分类总表（八）'!A14</f>
        <v>2130126</v>
      </c>
      <c r="B14" s="101" t="str">
        <f>'一般公共预算财政拨款基本及项目经济分类总表（八）'!B14</f>
        <v>农村公益事业</v>
      </c>
      <c r="C14" s="101" t="str">
        <f>'一般公共预算财政拨款基本及项目经济分类总表（八）'!C14</f>
        <v>综治村巡逻费用</v>
      </c>
      <c r="D14" s="50">
        <f t="shared" si="1"/>
        <v>144000</v>
      </c>
      <c r="E14" s="50">
        <f>SUM('一般公共预算财政拨款基本及项目经济分类总表（八）'!E14)</f>
        <v>0</v>
      </c>
      <c r="F14" s="50">
        <f>SUM('一般公共预算财政拨款基本及项目经济分类总表（八）'!F14)</f>
        <v>144000</v>
      </c>
    </row>
    <row r="15" ht="33" customHeight="true" spans="1:6">
      <c r="A15" s="101" t="str">
        <f>'一般公共预算财政拨款基本及项目经济分类总表（八）'!A15</f>
        <v>2010107</v>
      </c>
      <c r="B15" s="101" t="str">
        <f>'一般公共预算财政拨款基本及项目经济分类总表（八）'!B15</f>
        <v>人大代表履职能力提升</v>
      </c>
      <c r="C15" s="101" t="str">
        <f>'一般公共预算财政拨款基本及项目经济分类总表（八）'!C15</f>
        <v>乡人大代表联络室（点）运转费用</v>
      </c>
      <c r="D15" s="50">
        <f t="shared" si="1"/>
        <v>16000</v>
      </c>
      <c r="E15" s="50">
        <f>SUM('一般公共预算财政拨款基本及项目经济分类总表（八）'!E15)</f>
        <v>0</v>
      </c>
      <c r="F15" s="50">
        <f>SUM('一般公共预算财政拨款基本及项目经济分类总表（八）'!F15)</f>
        <v>16000</v>
      </c>
    </row>
    <row r="16" ht="33" customHeight="true" spans="1:6">
      <c r="A16" s="101" t="str">
        <f>'一般公共预算财政拨款基本及项目经济分类总表（八）'!A16</f>
        <v>2010108</v>
      </c>
      <c r="B16" s="101" t="str">
        <f>'一般公共预算财政拨款基本及项目经济分类总表（八）'!B16</f>
        <v>代表工作</v>
      </c>
      <c r="C16" s="101" t="str">
        <f>'一般公共预算财政拨款基本及项目经济分类总表（八）'!C16</f>
        <v>乡无固定收入代表履职补贴</v>
      </c>
      <c r="D16" s="50">
        <f t="shared" si="1"/>
        <v>36600</v>
      </c>
      <c r="E16" s="50">
        <f>SUM('一般公共预算财政拨款基本及项目经济分类总表（八）'!E16)</f>
        <v>0</v>
      </c>
      <c r="F16" s="50">
        <f>SUM('一般公共预算财政拨款基本及项目经济分类总表（八）'!F16)</f>
        <v>36600</v>
      </c>
    </row>
    <row r="17" ht="33" customHeight="true" spans="1:6">
      <c r="A17" s="101" t="str">
        <f>'一般公共预算财政拨款基本及项目经济分类总表（八）'!A17</f>
        <v>2010108</v>
      </c>
      <c r="B17" s="101" t="str">
        <f>'一般公共预算财政拨款基本及项目经济分类总表（八）'!B17</f>
        <v>代表工作</v>
      </c>
      <c r="C17" s="101" t="str">
        <f>'一般公共预算财政拨款基本及项目经济分类总表（八）'!C17</f>
        <v>乡代表活动费用</v>
      </c>
      <c r="D17" s="50">
        <f t="shared" si="1"/>
        <v>33500</v>
      </c>
      <c r="E17" s="50">
        <f>SUM('一般公共预算财政拨款基本及项目经济分类总表（八）'!E17)</f>
        <v>0</v>
      </c>
      <c r="F17" s="50">
        <f>SUM('一般公共预算财政拨款基本及项目经济分类总表（八）'!F17)</f>
        <v>33500</v>
      </c>
    </row>
    <row r="18" ht="33" customHeight="true" spans="1:6">
      <c r="A18" s="101" t="str">
        <f>'一般公共预算财政拨款基本及项目经济分类总表（八）'!A18</f>
        <v>2130705</v>
      </c>
      <c r="B18" s="101" t="str">
        <f>'一般公共预算财政拨款基本及项目经济分类总表（八）'!B18</f>
        <v>对村民委员会和村党支部的补助</v>
      </c>
      <c r="C18" s="101" t="str">
        <f>'一般公共预算财政拨款基本及项目经济分类总表（八）'!C18</f>
        <v>村级转移支付</v>
      </c>
      <c r="D18" s="50">
        <f t="shared" si="1"/>
        <v>2740150</v>
      </c>
      <c r="E18" s="50">
        <f>SUM('一般公共预算财政拨款基本及项目经济分类总表（八）'!E18)</f>
        <v>0</v>
      </c>
      <c r="F18" s="50">
        <f>SUM('一般公共预算财政拨款基本及项目经济分类总表（八）'!F18)</f>
        <v>2740150</v>
      </c>
    </row>
    <row r="19" ht="33" customHeight="true" spans="1:6">
      <c r="A19" s="101" t="str">
        <f>'一般公共预算财政拨款基本及项目经济分类总表（八）'!A19</f>
        <v>2080899</v>
      </c>
      <c r="B19" s="101" t="str">
        <f>'一般公共预算财政拨款基本及项目经济分类总表（八）'!B19</f>
        <v>其他优抚支出</v>
      </c>
      <c r="C19" s="101" t="str">
        <f>'一般公共预算财政拨款基本及项目经济分类总表（八）'!C19</f>
        <v>农村离任“两委”主干补贴</v>
      </c>
      <c r="D19" s="50">
        <f t="shared" si="1"/>
        <v>95000</v>
      </c>
      <c r="E19" s="50">
        <f>SUM('一般公共预算财政拨款基本及项目经济分类总表（八）'!E19)</f>
        <v>0</v>
      </c>
      <c r="F19" s="50">
        <f>SUM('一般公共预算财政拨款基本及项目经济分类总表（八）'!F19)</f>
        <v>95000</v>
      </c>
    </row>
    <row r="20" ht="33" customHeight="true" spans="1:6">
      <c r="A20" s="101" t="str">
        <f>'一般公共预算财政拨款基本及项目经济分类总表（八）'!A20</f>
        <v>2100410</v>
      </c>
      <c r="B20" s="101" t="str">
        <f>'一般公共预算财政拨款基本及项目经济分类总表（八）'!B20</f>
        <v>突发公共卫生事件应急处理</v>
      </c>
      <c r="C20" s="101" t="str">
        <f>'一般公共预算财政拨款基本及项目经济分类总表（八）'!C20</f>
        <v>疫情防控资金</v>
      </c>
      <c r="D20" s="50">
        <f t="shared" si="1"/>
        <v>100000</v>
      </c>
      <c r="E20" s="50">
        <f>SUM('一般公共预算财政拨款基本及项目经济分类总表（八）'!E20)</f>
        <v>0</v>
      </c>
      <c r="F20" s="50">
        <f>SUM('一般公共预算财政拨款基本及项目经济分类总表（八）'!F20)</f>
        <v>100000</v>
      </c>
    </row>
    <row r="21" ht="33" customHeight="true" spans="1:6">
      <c r="A21" s="101" t="str">
        <f>'一般公共预算财政拨款基本及项目经济分类总表（八）'!A21</f>
        <v>2130126</v>
      </c>
      <c r="B21" s="101" t="str">
        <f>'一般公共预算财政拨款基本及项目经济分类总表（八）'!B21</f>
        <v>农村社会事业</v>
      </c>
      <c r="C21" s="101" t="str">
        <f>'一般公共预算财政拨款基本及项目经济分类总表（八）'!C21</f>
        <v>人居环境整治资金</v>
      </c>
      <c r="D21" s="50">
        <f t="shared" si="1"/>
        <v>100000</v>
      </c>
      <c r="E21" s="50">
        <f>SUM('一般公共预算财政拨款基本及项目经济分类总表（八）'!E21)</f>
        <v>0</v>
      </c>
      <c r="F21" s="50">
        <f>SUM('一般公共预算财政拨款基本及项目经济分类总表（八）'!F21)</f>
        <v>100000</v>
      </c>
    </row>
    <row r="22" ht="33" customHeight="true" spans="1:6">
      <c r="A22" s="101" t="str">
        <f>'一般公共预算财政拨款基本及项目经济分类总表（八）'!A22</f>
        <v>2130126</v>
      </c>
      <c r="B22" s="101" t="str">
        <f>'一般公共预算财政拨款基本及项目经济分类总表（八）'!B22</f>
        <v>农村社会事业</v>
      </c>
      <c r="C22" s="101" t="str">
        <f>'一般公共预算财政拨款基本及项目经济分类总表（八）'!C22</f>
        <v>黄河一号旅游公路水管迁移资金</v>
      </c>
      <c r="D22" s="50">
        <f t="shared" si="1"/>
        <v>100000</v>
      </c>
      <c r="E22" s="50">
        <f>SUM('一般公共预算财政拨款基本及项目经济分类总表（八）'!E22)</f>
        <v>0</v>
      </c>
      <c r="F22" s="50">
        <f>SUM('一般公共预算财政拨款基本及项目经济分类总表（八）'!F22)</f>
        <v>100000</v>
      </c>
    </row>
    <row r="23" ht="33" customHeight="true" spans="1:6">
      <c r="A23" s="82"/>
      <c r="B23" s="127"/>
      <c r="C23" s="127"/>
      <c r="D23" s="127"/>
      <c r="E23" s="82"/>
      <c r="F23" s="82"/>
    </row>
    <row r="24" ht="33" customHeight="true" spans="1:6">
      <c r="A24" s="82"/>
      <c r="B24" s="127"/>
      <c r="C24" s="127"/>
      <c r="D24" s="82"/>
      <c r="E24" s="82"/>
      <c r="F24" s="82"/>
    </row>
    <row r="25" ht="33" customHeight="true" spans="1:6">
      <c r="A25" s="82"/>
      <c r="B25" s="127"/>
      <c r="C25" s="127"/>
      <c r="D25" s="82"/>
      <c r="E25" s="82"/>
      <c r="F25" s="82"/>
    </row>
    <row r="26" ht="33" customHeight="true" spans="1:6">
      <c r="A26" s="82"/>
      <c r="B26" s="82"/>
      <c r="C26" s="82"/>
      <c r="D26" s="82"/>
      <c r="E26" s="82"/>
      <c r="F26" s="82"/>
    </row>
    <row r="27" ht="33" customHeight="true" spans="1:6">
      <c r="A27" s="82"/>
      <c r="B27" s="82"/>
      <c r="C27" s="82"/>
      <c r="D27" s="82"/>
      <c r="E27" s="82"/>
      <c r="F27" s="82"/>
    </row>
    <row r="28" ht="33" customHeight="true" spans="1:6">
      <c r="A28" s="82"/>
      <c r="B28" s="82"/>
      <c r="C28" s="82"/>
      <c r="D28" s="82"/>
      <c r="E28" s="82"/>
      <c r="F28" s="82"/>
    </row>
    <row r="29" ht="33" customHeight="true" spans="1:6">
      <c r="A29" s="82"/>
      <c r="B29" s="82"/>
      <c r="C29" s="82"/>
      <c r="D29" s="82"/>
      <c r="E29" s="82"/>
      <c r="F29" s="82"/>
    </row>
    <row r="30" ht="33" customHeight="true" spans="1:6">
      <c r="A30" s="82"/>
      <c r="B30" s="82"/>
      <c r="C30" s="82"/>
      <c r="D30" s="82"/>
      <c r="E30" s="82"/>
      <c r="F30" s="82"/>
    </row>
    <row r="31" ht="33" customHeight="true" spans="1:6">
      <c r="A31" s="82"/>
      <c r="B31" s="82"/>
      <c r="C31" s="82"/>
      <c r="D31" s="82"/>
      <c r="E31" s="82"/>
      <c r="F31" s="82"/>
    </row>
    <row r="32" ht="33" customHeight="true" spans="1:6">
      <c r="A32" s="82"/>
      <c r="B32" s="82"/>
      <c r="C32" s="82"/>
      <c r="D32" s="82"/>
      <c r="E32" s="82"/>
      <c r="F32" s="82"/>
    </row>
    <row r="33" ht="33" customHeight="true" spans="1:6">
      <c r="A33" s="82"/>
      <c r="B33" s="82"/>
      <c r="C33" s="82"/>
      <c r="D33" s="82"/>
      <c r="E33" s="82"/>
      <c r="F33" s="82"/>
    </row>
    <row r="34" ht="33" customHeight="true" spans="1:6">
      <c r="A34" s="82"/>
      <c r="B34" s="82"/>
      <c r="C34" s="82"/>
      <c r="D34" s="82"/>
      <c r="E34" s="82"/>
      <c r="F34" s="82"/>
    </row>
    <row r="35" ht="33" customHeight="true" spans="1:6">
      <c r="A35" s="82"/>
      <c r="B35" s="82"/>
      <c r="C35" s="82"/>
      <c r="D35" s="82"/>
      <c r="E35" s="82"/>
      <c r="F35" s="82"/>
    </row>
    <row r="36" ht="33" customHeight="true" spans="1:6">
      <c r="A36" s="82"/>
      <c r="B36" s="82"/>
      <c r="C36" s="82"/>
      <c r="D36" s="82"/>
      <c r="E36" s="82"/>
      <c r="F36" s="82"/>
    </row>
    <row r="37" ht="33" customHeight="true" spans="1:6">
      <c r="A37" s="82"/>
      <c r="B37" s="82"/>
      <c r="C37" s="82"/>
      <c r="D37" s="82"/>
      <c r="E37" s="82"/>
      <c r="F37" s="82"/>
    </row>
    <row r="38" ht="33" customHeight="true" spans="1:6">
      <c r="A38" s="82"/>
      <c r="B38" s="82"/>
      <c r="C38" s="82"/>
      <c r="D38" s="82"/>
      <c r="E38" s="82"/>
      <c r="F38" s="82"/>
    </row>
    <row r="39" ht="33.75" customHeight="true"/>
    <row r="40" ht="33.75" customHeight="true"/>
    <row r="41" ht="33.75" customHeight="true"/>
    <row r="42" ht="33.75" customHeight="true"/>
    <row r="43" ht="33.75" customHeight="true"/>
    <row r="44" ht="33.75" customHeight="true"/>
    <row r="45" ht="33.75" customHeight="true"/>
    <row r="46" ht="33.75" customHeight="true"/>
    <row r="47" ht="33.75" customHeight="true"/>
    <row r="48" ht="33.75" customHeight="true"/>
    <row r="49" ht="33.75" customHeight="true"/>
    <row r="50" ht="33.75" customHeight="true"/>
    <row r="51" ht="33.75" customHeight="true"/>
    <row r="52" ht="33.75" customHeight="true"/>
    <row r="53" ht="33.75" customHeight="true"/>
    <row r="54" ht="33.75" customHeight="true"/>
    <row r="55" ht="33.75" customHeight="true"/>
    <row r="56" ht="33.75" customHeight="true"/>
    <row r="57" ht="33.75" customHeight="true"/>
    <row r="58" ht="33.75" customHeight="true"/>
  </sheetData>
  <mergeCells count="6">
    <mergeCell ref="A1:F1"/>
    <mergeCell ref="A2:D2"/>
    <mergeCell ref="A3:C3"/>
    <mergeCell ref="D3:D4"/>
    <mergeCell ref="E3:E4"/>
    <mergeCell ref="F3:F4"/>
  </mergeCells>
  <printOptions horizontalCentered="true" verticalCentered="true"/>
  <pageMargins left="0.865972222222222" right="0.865972222222222" top="0.629861111111111" bottom="0.472222222222222" header="0.275" footer="0.393055555555556"/>
  <pageSetup paperSize="9" orientation="portrait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</sheetPr>
  <dimension ref="A1:D31"/>
  <sheetViews>
    <sheetView showGridLines="0" showZeros="0" workbookViewId="0">
      <selection activeCell="H8" sqref="H8"/>
    </sheetView>
  </sheetViews>
  <sheetFormatPr defaultColWidth="9.12222222222222" defaultRowHeight="12.75" customHeight="true" outlineLevelCol="3"/>
  <cols>
    <col min="1" max="1" width="35" customWidth="true"/>
    <col min="2" max="2" width="16.5" customWidth="true"/>
    <col min="3" max="3" width="31" customWidth="true"/>
    <col min="4" max="4" width="17.5" customWidth="true"/>
  </cols>
  <sheetData>
    <row r="1" ht="36" customHeight="true" spans="1:4">
      <c r="A1" s="52" t="s">
        <v>121</v>
      </c>
      <c r="B1" s="52"/>
      <c r="C1" s="52"/>
      <c r="D1" s="52"/>
    </row>
    <row r="2" ht="22.5" customHeight="true" spans="1:4">
      <c r="A2" s="72" t="str">
        <f>(部门基本情况表!A2)</f>
        <v>编报单位：万荣县光华乡人民政府</v>
      </c>
      <c r="B2" s="72"/>
      <c r="C2" s="72"/>
      <c r="D2" s="76" t="s">
        <v>24</v>
      </c>
    </row>
    <row r="3" ht="32" customHeight="true" spans="1:4">
      <c r="A3" s="42" t="s">
        <v>122</v>
      </c>
      <c r="B3" s="42" t="s">
        <v>123</v>
      </c>
      <c r="C3" s="42" t="s">
        <v>122</v>
      </c>
      <c r="D3" s="42" t="s">
        <v>123</v>
      </c>
    </row>
    <row r="4" ht="21.6" customHeight="true" spans="1:4">
      <c r="A4" s="110" t="s">
        <v>22</v>
      </c>
      <c r="B4" s="111">
        <f>SUM(B5,D5,B15,B21)</f>
        <v>4226963.93</v>
      </c>
      <c r="C4" s="112"/>
      <c r="D4" s="113"/>
    </row>
    <row r="5" ht="21.6" customHeight="true" spans="1:4">
      <c r="A5" s="114" t="s">
        <v>124</v>
      </c>
      <c r="B5" s="115">
        <f>SUM(B6:B14)</f>
        <v>3607417.37</v>
      </c>
      <c r="C5" s="114" t="s">
        <v>125</v>
      </c>
      <c r="D5" s="116">
        <f>SUM(D6,D23,D26)</f>
        <v>548384.56</v>
      </c>
    </row>
    <row r="6" ht="21.6" customHeight="true" spans="1:4">
      <c r="A6" s="114" t="s">
        <v>126</v>
      </c>
      <c r="B6" s="115">
        <v>1305903</v>
      </c>
      <c r="C6" s="114" t="s">
        <v>127</v>
      </c>
      <c r="D6" s="116">
        <f>SUM(D7:D22)</f>
        <v>356950</v>
      </c>
    </row>
    <row r="7" ht="21.6" customHeight="true" spans="1:4">
      <c r="A7" s="114" t="s">
        <v>128</v>
      </c>
      <c r="B7" s="115">
        <v>1198768</v>
      </c>
      <c r="C7" s="114" t="s">
        <v>129</v>
      </c>
      <c r="D7" s="116">
        <v>11750</v>
      </c>
    </row>
    <row r="8" ht="21.6" customHeight="true" spans="1:4">
      <c r="A8" s="117" t="s">
        <v>130</v>
      </c>
      <c r="B8" s="115">
        <v>229740</v>
      </c>
      <c r="C8" s="114" t="s">
        <v>131</v>
      </c>
      <c r="D8" s="116"/>
    </row>
    <row r="9" ht="21.6" customHeight="true" spans="1:4">
      <c r="A9" s="118" t="s">
        <v>132</v>
      </c>
      <c r="B9" s="115">
        <v>105442</v>
      </c>
      <c r="C9" s="114" t="s">
        <v>133</v>
      </c>
      <c r="D9" s="116">
        <v>500</v>
      </c>
    </row>
    <row r="10" ht="21.6" customHeight="true" spans="1:4">
      <c r="A10" s="118" t="s">
        <v>134</v>
      </c>
      <c r="B10" s="115">
        <v>356591.68</v>
      </c>
      <c r="C10" s="118" t="s">
        <v>135</v>
      </c>
      <c r="D10" s="116">
        <v>5000</v>
      </c>
    </row>
    <row r="11" ht="21.6" customHeight="true" spans="1:4">
      <c r="A11" s="118" t="s">
        <v>136</v>
      </c>
      <c r="B11" s="115">
        <v>144865.37</v>
      </c>
      <c r="C11" s="118" t="s">
        <v>137</v>
      </c>
      <c r="D11" s="116">
        <v>19000</v>
      </c>
    </row>
    <row r="12" ht="21.6" customHeight="true" spans="1:4">
      <c r="A12" s="118" t="s">
        <v>138</v>
      </c>
      <c r="B12" s="115">
        <v>7510.68</v>
      </c>
      <c r="C12" s="118" t="s">
        <v>139</v>
      </c>
      <c r="D12" s="116"/>
    </row>
    <row r="13" ht="21.6" customHeight="true" spans="1:4">
      <c r="A13" s="117" t="s">
        <v>140</v>
      </c>
      <c r="B13" s="115">
        <v>258596.64</v>
      </c>
      <c r="C13" s="118" t="s">
        <v>141</v>
      </c>
      <c r="D13" s="116">
        <v>5000</v>
      </c>
    </row>
    <row r="14" ht="21.6" customHeight="true" spans="1:4">
      <c r="A14" s="117" t="s">
        <v>142</v>
      </c>
      <c r="B14" s="115"/>
      <c r="C14" s="118" t="s">
        <v>143</v>
      </c>
      <c r="D14" s="116"/>
    </row>
    <row r="15" ht="21.6" customHeight="true" spans="1:4">
      <c r="A15" s="118" t="s">
        <v>144</v>
      </c>
      <c r="B15" s="115">
        <f>SUM(B16:B20)</f>
        <v>38412</v>
      </c>
      <c r="C15" s="118" t="s">
        <v>145</v>
      </c>
      <c r="D15" s="116">
        <v>1000</v>
      </c>
    </row>
    <row r="16" ht="21.6" customHeight="true" spans="1:4">
      <c r="A16" s="118" t="s">
        <v>146</v>
      </c>
      <c r="B16" s="116"/>
      <c r="C16" s="119" t="s">
        <v>147</v>
      </c>
      <c r="D16" s="116"/>
    </row>
    <row r="17" ht="21.6" customHeight="true" spans="1:4">
      <c r="A17" s="118" t="s">
        <v>148</v>
      </c>
      <c r="B17" s="116"/>
      <c r="C17" s="119" t="s">
        <v>149</v>
      </c>
      <c r="D17" s="116"/>
    </row>
    <row r="18" ht="21.6" customHeight="true" spans="1:4">
      <c r="A18" s="118" t="s">
        <v>150</v>
      </c>
      <c r="B18" s="116"/>
      <c r="C18" s="118" t="s">
        <v>151</v>
      </c>
      <c r="D18" s="116"/>
    </row>
    <row r="19" ht="21.6" customHeight="true" spans="1:4">
      <c r="A19" s="118" t="s">
        <v>152</v>
      </c>
      <c r="B19" s="116">
        <v>38412</v>
      </c>
      <c r="C19" s="118" t="s">
        <v>153</v>
      </c>
      <c r="D19" s="116"/>
    </row>
    <row r="20" ht="21.6" customHeight="true" spans="1:4">
      <c r="A20" s="118" t="s">
        <v>154</v>
      </c>
      <c r="B20" s="116"/>
      <c r="C20" s="118" t="s">
        <v>155</v>
      </c>
      <c r="D20" s="116"/>
    </row>
    <row r="21" ht="21.6" customHeight="true" spans="1:4">
      <c r="A21" s="117" t="s">
        <v>156</v>
      </c>
      <c r="B21" s="116">
        <f>SUM(B22:B24)</f>
        <v>32750</v>
      </c>
      <c r="C21" s="120" t="s">
        <v>157</v>
      </c>
      <c r="D21" s="116">
        <v>272700</v>
      </c>
    </row>
    <row r="22" ht="21.6" customHeight="true" spans="1:4">
      <c r="A22" s="117" t="s">
        <v>158</v>
      </c>
      <c r="B22" s="116">
        <v>25750</v>
      </c>
      <c r="C22" s="117" t="s">
        <v>159</v>
      </c>
      <c r="D22" s="121">
        <v>42000</v>
      </c>
    </row>
    <row r="23" ht="21.6" customHeight="true" spans="1:4">
      <c r="A23" s="117" t="s">
        <v>160</v>
      </c>
      <c r="B23" s="116">
        <v>7000</v>
      </c>
      <c r="C23" s="118" t="s">
        <v>161</v>
      </c>
      <c r="D23" s="116">
        <f>SUM(D24:D25)</f>
        <v>49122</v>
      </c>
    </row>
    <row r="24" ht="21.6" customHeight="true" spans="1:4">
      <c r="A24" s="117" t="s">
        <v>162</v>
      </c>
      <c r="B24" s="116"/>
      <c r="C24" s="118" t="s">
        <v>163</v>
      </c>
      <c r="D24" s="121">
        <v>26794</v>
      </c>
    </row>
    <row r="25" ht="21.6" customHeight="true" spans="1:4">
      <c r="A25" s="118"/>
      <c r="B25" s="122"/>
      <c r="C25" s="117" t="s">
        <v>164</v>
      </c>
      <c r="D25" s="121">
        <v>22328</v>
      </c>
    </row>
    <row r="26" ht="21.6" customHeight="true" spans="1:4">
      <c r="A26" s="118"/>
      <c r="B26" s="122"/>
      <c r="C26" s="114" t="s">
        <v>165</v>
      </c>
      <c r="D26" s="121">
        <f>SUM(D27:D31)</f>
        <v>142312.56</v>
      </c>
    </row>
    <row r="27" ht="21.6" customHeight="true" spans="1:4">
      <c r="A27" s="118"/>
      <c r="B27" s="122"/>
      <c r="C27" s="114" t="s">
        <v>166</v>
      </c>
      <c r="D27" s="121">
        <v>5000</v>
      </c>
    </row>
    <row r="28" ht="21.6" customHeight="true" spans="1:4">
      <c r="A28" s="118"/>
      <c r="B28" s="122"/>
      <c r="C28" s="118" t="s">
        <v>167</v>
      </c>
      <c r="D28" s="121">
        <v>30000</v>
      </c>
    </row>
    <row r="29" ht="21.6" customHeight="true" spans="1:4">
      <c r="A29" s="118"/>
      <c r="B29" s="122"/>
      <c r="C29" s="118" t="s">
        <v>168</v>
      </c>
      <c r="D29" s="121">
        <v>10000</v>
      </c>
    </row>
    <row r="30" ht="21.6" customHeight="true" spans="1:4">
      <c r="A30" s="118"/>
      <c r="B30" s="122"/>
      <c r="C30" s="118" t="s">
        <v>169</v>
      </c>
      <c r="D30" s="121">
        <v>82312.56</v>
      </c>
    </row>
    <row r="31" ht="21.6" customHeight="true" spans="1:4">
      <c r="A31" s="114"/>
      <c r="B31" s="123"/>
      <c r="C31" s="118" t="s">
        <v>170</v>
      </c>
      <c r="D31" s="116">
        <v>15000</v>
      </c>
    </row>
  </sheetData>
  <mergeCells count="3">
    <mergeCell ref="A1:D1"/>
    <mergeCell ref="A2:C2"/>
    <mergeCell ref="B4:D4"/>
  </mergeCells>
  <printOptions horizontalCentered="true" verticalCentered="true"/>
  <pageMargins left="0.865972222222222" right="0.865972222222222" top="0.708333333333333" bottom="0.629861111111111" header="0.275" footer="0.393055555555556"/>
  <pageSetup paperSize="9" orientation="portrait" horizont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4"/>
  <sheetViews>
    <sheetView workbookViewId="0">
      <pane xSplit="6" ySplit="5" topLeftCell="G12" activePane="bottomRight" state="frozen"/>
      <selection/>
      <selection pane="topRight"/>
      <selection pane="bottomLeft"/>
      <selection pane="bottomRight" activeCell="J5" sqref="J5"/>
    </sheetView>
  </sheetViews>
  <sheetFormatPr defaultColWidth="9.12222222222222" defaultRowHeight="12.75" customHeight="true"/>
  <cols>
    <col min="1" max="1" width="12.1222222222222" style="91" customWidth="true"/>
    <col min="2" max="2" width="17.3777777777778" style="91" customWidth="true"/>
    <col min="3" max="3" width="27.3777777777778" style="91" customWidth="true"/>
    <col min="4" max="4" width="14.3777777777778" style="91" customWidth="true"/>
    <col min="5" max="6" width="13.5" style="91" customWidth="true"/>
    <col min="7" max="16384" width="9.12222222222222" style="91"/>
  </cols>
  <sheetData>
    <row r="1" ht="36" customHeight="true" spans="1:6">
      <c r="A1" s="92" t="s">
        <v>171</v>
      </c>
      <c r="B1" s="92"/>
      <c r="C1" s="92"/>
      <c r="D1" s="92"/>
      <c r="E1" s="92"/>
      <c r="F1" s="92"/>
    </row>
    <row r="2" ht="28.5" customHeight="true" spans="1:3">
      <c r="A2" s="93" t="str">
        <f>(部门基本情况表!A2)</f>
        <v>编报单位：万荣县光华乡人民政府</v>
      </c>
      <c r="B2" s="93"/>
      <c r="C2" s="93"/>
    </row>
    <row r="3" s="88" customFormat="true" ht="41.25" customHeight="true" spans="1:6">
      <c r="A3" s="94" t="s">
        <v>27</v>
      </c>
      <c r="B3" s="94"/>
      <c r="C3" s="94"/>
      <c r="D3" s="95" t="s">
        <v>101</v>
      </c>
      <c r="E3" s="95" t="s">
        <v>102</v>
      </c>
      <c r="F3" s="95" t="s">
        <v>103</v>
      </c>
    </row>
    <row r="4" s="89" customFormat="true" ht="42" customHeight="true" spans="1:18">
      <c r="A4" s="96" t="s">
        <v>71</v>
      </c>
      <c r="B4" s="97" t="s">
        <v>72</v>
      </c>
      <c r="C4" s="97" t="s">
        <v>172</v>
      </c>
      <c r="D4" s="95"/>
      <c r="E4" s="95"/>
      <c r="F4" s="95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</row>
    <row r="5" s="90" customFormat="true" ht="31.5" customHeight="true" spans="1:6">
      <c r="A5" s="98"/>
      <c r="B5" s="98"/>
      <c r="C5" s="99" t="s">
        <v>120</v>
      </c>
      <c r="D5" s="100">
        <v>8063713.93</v>
      </c>
      <c r="E5" s="103">
        <v>4226963.93</v>
      </c>
      <c r="F5" s="103">
        <v>3836750</v>
      </c>
    </row>
    <row r="6" s="90" customFormat="true" ht="31.5" customHeight="true" spans="1:6">
      <c r="A6" s="101" t="s">
        <v>75</v>
      </c>
      <c r="B6" s="101" t="s">
        <v>76</v>
      </c>
      <c r="C6" s="102" t="s">
        <v>102</v>
      </c>
      <c r="D6" s="103">
        <v>3420987.56</v>
      </c>
      <c r="E6" s="103">
        <v>3420987.56</v>
      </c>
      <c r="F6" s="103"/>
    </row>
    <row r="7" s="90" customFormat="true" ht="31.5" customHeight="true" spans="1:6">
      <c r="A7" s="101" t="s">
        <v>77</v>
      </c>
      <c r="B7" s="101" t="s">
        <v>78</v>
      </c>
      <c r="C7" s="104" t="s">
        <v>173</v>
      </c>
      <c r="D7" s="103">
        <v>356591.68</v>
      </c>
      <c r="E7" s="103">
        <v>356591.68</v>
      </c>
      <c r="F7" s="103"/>
    </row>
    <row r="8" s="90" customFormat="true" ht="31.5" customHeight="true" spans="1:6">
      <c r="A8" s="101" t="s">
        <v>79</v>
      </c>
      <c r="B8" s="101" t="s">
        <v>80</v>
      </c>
      <c r="C8" s="102" t="s">
        <v>174</v>
      </c>
      <c r="D8" s="103">
        <v>7510.68</v>
      </c>
      <c r="E8" s="103">
        <v>7510.68</v>
      </c>
      <c r="F8" s="103"/>
    </row>
    <row r="9" s="90" customFormat="true" ht="31.5" customHeight="true" spans="1:6">
      <c r="A9" s="105" t="s">
        <v>81</v>
      </c>
      <c r="B9" s="105" t="s">
        <v>82</v>
      </c>
      <c r="C9" s="106" t="s">
        <v>175</v>
      </c>
      <c r="D9" s="103">
        <v>144865.37</v>
      </c>
      <c r="E9" s="103">
        <v>144865.37</v>
      </c>
      <c r="F9" s="103"/>
    </row>
    <row r="10" s="90" customFormat="true" ht="31.5" customHeight="true" spans="1:6">
      <c r="A10" s="101" t="s">
        <v>83</v>
      </c>
      <c r="B10" s="101" t="s">
        <v>84</v>
      </c>
      <c r="C10" s="101" t="s">
        <v>84</v>
      </c>
      <c r="D10" s="103">
        <v>258596.64</v>
      </c>
      <c r="E10" s="103">
        <v>258596.64</v>
      </c>
      <c r="F10" s="103"/>
    </row>
    <row r="11" s="90" customFormat="true" ht="31.5" customHeight="true" spans="1:6">
      <c r="A11" s="101" t="s">
        <v>85</v>
      </c>
      <c r="B11" s="101" t="s">
        <v>86</v>
      </c>
      <c r="C11" s="101" t="s">
        <v>176</v>
      </c>
      <c r="D11" s="103">
        <v>38412</v>
      </c>
      <c r="E11" s="103">
        <v>38412</v>
      </c>
      <c r="F11" s="103"/>
    </row>
    <row r="12" s="90" customFormat="true" ht="31.5" customHeight="true" spans="1:6">
      <c r="A12" s="101" t="s">
        <v>87</v>
      </c>
      <c r="B12" s="101" t="s">
        <v>88</v>
      </c>
      <c r="C12" s="101" t="s">
        <v>177</v>
      </c>
      <c r="D12" s="103">
        <v>418000</v>
      </c>
      <c r="E12" s="103"/>
      <c r="F12" s="103">
        <v>418000</v>
      </c>
    </row>
    <row r="13" s="90" customFormat="true" ht="31.5" customHeight="true" spans="1:6">
      <c r="A13" s="101" t="s">
        <v>87</v>
      </c>
      <c r="B13" s="101" t="s">
        <v>88</v>
      </c>
      <c r="C13" s="101" t="s">
        <v>178</v>
      </c>
      <c r="D13" s="103">
        <v>53500</v>
      </c>
      <c r="E13" s="103"/>
      <c r="F13" s="103">
        <v>53500</v>
      </c>
    </row>
    <row r="14" s="90" customFormat="true" ht="31.5" customHeight="true" spans="1:6">
      <c r="A14" s="101" t="s">
        <v>93</v>
      </c>
      <c r="B14" s="101" t="s">
        <v>94</v>
      </c>
      <c r="C14" s="102" t="s">
        <v>179</v>
      </c>
      <c r="D14" s="103">
        <v>144000</v>
      </c>
      <c r="E14" s="103"/>
      <c r="F14" s="103">
        <v>144000</v>
      </c>
    </row>
    <row r="15" s="90" customFormat="true" ht="31.5" customHeight="true" spans="1:6">
      <c r="A15" s="101" t="s">
        <v>89</v>
      </c>
      <c r="B15" s="101" t="s">
        <v>90</v>
      </c>
      <c r="C15" s="101" t="s">
        <v>180</v>
      </c>
      <c r="D15" s="103">
        <v>16000</v>
      </c>
      <c r="E15" s="103"/>
      <c r="F15" s="103">
        <v>16000</v>
      </c>
    </row>
    <row r="16" s="90" customFormat="true" ht="31.5" customHeight="true" spans="1:6">
      <c r="A16" s="102" t="s">
        <v>91</v>
      </c>
      <c r="B16" s="102" t="s">
        <v>92</v>
      </c>
      <c r="C16" s="102" t="s">
        <v>181</v>
      </c>
      <c r="D16" s="103">
        <v>36600</v>
      </c>
      <c r="E16" s="103"/>
      <c r="F16" s="103">
        <v>36600</v>
      </c>
    </row>
    <row r="17" s="90" customFormat="true" ht="31.5" customHeight="true" spans="1:6">
      <c r="A17" s="102" t="s">
        <v>91</v>
      </c>
      <c r="B17" s="102" t="s">
        <v>92</v>
      </c>
      <c r="C17" s="102" t="s">
        <v>182</v>
      </c>
      <c r="D17" s="103">
        <v>33500</v>
      </c>
      <c r="E17" s="103"/>
      <c r="F17" s="103">
        <v>33500</v>
      </c>
    </row>
    <row r="18" s="90" customFormat="true" ht="31.5" customHeight="true" spans="1:6">
      <c r="A18" s="102" t="s">
        <v>95</v>
      </c>
      <c r="B18" s="102" t="s">
        <v>96</v>
      </c>
      <c r="C18" s="102" t="s">
        <v>183</v>
      </c>
      <c r="D18" s="103">
        <v>2740150</v>
      </c>
      <c r="E18" s="103"/>
      <c r="F18" s="103">
        <v>2740150</v>
      </c>
    </row>
    <row r="19" s="90" customFormat="true" ht="31.5" customHeight="true" spans="1:6">
      <c r="A19" s="102" t="s">
        <v>85</v>
      </c>
      <c r="B19" s="102" t="s">
        <v>86</v>
      </c>
      <c r="C19" s="102" t="s">
        <v>184</v>
      </c>
      <c r="D19" s="103">
        <v>95000</v>
      </c>
      <c r="E19" s="103"/>
      <c r="F19" s="103">
        <v>95000</v>
      </c>
    </row>
    <row r="20" s="90" customFormat="true" ht="31.5" customHeight="true" spans="1:6">
      <c r="A20" s="102" t="s">
        <v>97</v>
      </c>
      <c r="B20" s="102" t="s">
        <v>98</v>
      </c>
      <c r="C20" s="107" t="s">
        <v>185</v>
      </c>
      <c r="D20" s="103">
        <v>100000</v>
      </c>
      <c r="E20" s="103"/>
      <c r="F20" s="103">
        <v>100000</v>
      </c>
    </row>
    <row r="21" s="90" customFormat="true" ht="31.5" customHeight="true" spans="1:6">
      <c r="A21" s="101" t="s">
        <v>93</v>
      </c>
      <c r="B21" s="101" t="s">
        <v>186</v>
      </c>
      <c r="C21" s="107" t="s">
        <v>187</v>
      </c>
      <c r="D21" s="103">
        <v>100000</v>
      </c>
      <c r="E21" s="103"/>
      <c r="F21" s="103">
        <v>100000</v>
      </c>
    </row>
    <row r="22" s="90" customFormat="true" ht="31.5" customHeight="true" spans="1:6">
      <c r="A22" s="101" t="s">
        <v>93</v>
      </c>
      <c r="B22" s="101" t="s">
        <v>186</v>
      </c>
      <c r="C22" s="108" t="s">
        <v>188</v>
      </c>
      <c r="D22" s="103">
        <v>100000</v>
      </c>
      <c r="E22" s="103"/>
      <c r="F22" s="103">
        <v>100000</v>
      </c>
    </row>
    <row r="23" customHeight="true" spans="2:4">
      <c r="B23" s="109"/>
      <c r="C23" s="109"/>
      <c r="D23" s="109"/>
    </row>
    <row r="24" customHeight="true" spans="2:3">
      <c r="B24" s="109"/>
      <c r="C24" s="109"/>
    </row>
  </sheetData>
  <mergeCells count="6">
    <mergeCell ref="A1:F1"/>
    <mergeCell ref="A2:C2"/>
    <mergeCell ref="A3:C3"/>
    <mergeCell ref="D3:D4"/>
    <mergeCell ref="E3:E4"/>
    <mergeCell ref="F3:F4"/>
  </mergeCells>
  <pageMargins left="0.865277777777778" right="0.432638888888889" top="1.0625" bottom="0.590277777777778" header="0.313888888888889" footer="0.55"/>
  <pageSetup paperSize="8" orientation="landscape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部门基本情况表</vt:lpstr>
      <vt:lpstr>部门预算收支总表（一）</vt:lpstr>
      <vt:lpstr>部门预算收入总表（二）</vt:lpstr>
      <vt:lpstr>部门预算支出总表（三）</vt:lpstr>
      <vt:lpstr>财政拨款预算收支总表（四）</vt:lpstr>
      <vt:lpstr>纳入财政专户管理的事业收入支出表（五）</vt:lpstr>
      <vt:lpstr>一般公共预算财政拨款支出表（六）</vt:lpstr>
      <vt:lpstr>一般公共预算财政拨款基本支出经济分类表（七）</vt:lpstr>
      <vt:lpstr>一般公共预算财政拨款基本及项目经济分类总表（八）</vt:lpstr>
      <vt:lpstr>政府性基金预算收入表（九）</vt:lpstr>
      <vt:lpstr>政府性基金预算支出表（十）</vt:lpstr>
      <vt:lpstr>三公经费表（十一）</vt:lpstr>
      <vt:lpstr>机关运行经费（十二）</vt:lpstr>
      <vt:lpstr>政府采购预算计划表（十三）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2017-04-07T16:05:00Z</dcterms:created>
  <cp:lastPrinted>2021-03-27T08:32:00Z</cp:lastPrinted>
  <dcterms:modified xsi:type="dcterms:W3CDTF">2023-11-15T11:02:32Z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39FFAABC662240FF90E239E340BC380D</vt:lpwstr>
  </property>
</Properties>
</file>