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445" activeTab="4"/>
  </bookViews>
  <sheets>
    <sheet name="部门基本情况表" sheetId="1" r:id="rId1"/>
    <sheet name="部门预算收支总表（一）" sheetId="2" r:id="rId2"/>
    <sheet name="部门预算收入总表（二）" sheetId="3" r:id="rId3"/>
    <sheet name="部门预算支出总表（三）" sheetId="4" r:id="rId4"/>
    <sheet name="财政拨款预算收支总表（四）" sheetId="5" r:id="rId5"/>
    <sheet name="纳入财政专户管理的事业收入支出表（五）" sheetId="6" r:id="rId6"/>
    <sheet name="一般公共预算财政拨款支出表（六）" sheetId="7" r:id="rId7"/>
    <sheet name="一般公共预算财政拨款基本支出经济分类表（七）" sheetId="8" r:id="rId8"/>
    <sheet name="一般公共预算财政拨款基本及项目经济分类总表（八）" sheetId="9" r:id="rId9"/>
    <sheet name="政府性基金预算收入表（九）" sheetId="10" r:id="rId10"/>
    <sheet name="政府性基金预算支出表（十）" sheetId="11" r:id="rId11"/>
    <sheet name="三公经费表（十一）" sheetId="12" r:id="rId12"/>
    <sheet name="机关运行经费（十二）" sheetId="13" r:id="rId13"/>
    <sheet name="政府采购预算计划表（十三）" sheetId="14" r:id="rId14"/>
    <sheet name="Sheet1" sheetId="15" r:id="rId15"/>
  </sheets>
  <externalReferences>
    <externalReference r:id="rId16"/>
  </externalReferences>
  <definedNames>
    <definedName name="_xlnm._FilterDatabase" localSheetId="6" hidden="1">'一般公共预算财政拨款支出表（六）'!$A$5:$F$25</definedName>
    <definedName name="_xlnm.Print_Titles" localSheetId="2">'部门预算收入总表（二）'!$1:4</definedName>
    <definedName name="_xlnm.Print_Titles" localSheetId="3">'部门预算支出总表（三）'!$1:4</definedName>
    <definedName name="_xlnm.Print_Titles" localSheetId="6">'一般公共预算财政拨款支出表（六）'!$1:4</definedName>
    <definedName name="_xlnm.Print_Titles" localSheetId="8">'一般公共预算财政拨款基本及项目经济分类总表（八）'!$1:4</definedName>
    <definedName name="_xlnm.Print_Titles" localSheetId="13">'政府采购预算计划表（十三）'!$1:4</definedName>
    <definedName name="_xlnm._FilterDatabase" localSheetId="2" hidden="1">'部门预算收入总表（二）'!$A$5:$G$19</definedName>
    <definedName name="_xlnm._FilterDatabase" localSheetId="3" hidden="1">'部门预算支出总表（三）'!$A$5:$F$23</definedName>
    <definedName name="_xlnm._FilterDatabase" localSheetId="8" hidden="1">'一般公共预算财政拨款基本及项目经济分类总表（八）'!$A$11:$BY$25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9" authorId="0">
      <text>
        <r>
          <rPr>
            <sz val="9"/>
            <rFont val="宋体"/>
            <charset val="134"/>
          </rPr>
          <t>Administrator:
行政单位医疗   2101101，           事业单位医疗   2101102</t>
        </r>
      </text>
    </comment>
  </commentList>
</comments>
</file>

<file path=xl/sharedStrings.xml><?xml version="1.0" encoding="utf-8"?>
<sst xmlns="http://schemas.openxmlformats.org/spreadsheetml/2006/main" count="514" uniqueCount="356">
  <si>
    <t>2023年部门基本情况表</t>
  </si>
  <si>
    <t>编报单位：万荣县通化镇人民政府</t>
  </si>
  <si>
    <t xml:space="preserve">        单位：人、元、辆</t>
  </si>
  <si>
    <t>单位名称</t>
  </si>
  <si>
    <t>单位
性质</t>
  </si>
  <si>
    <t>人数
合计</t>
  </si>
  <si>
    <t>在职人数</t>
  </si>
  <si>
    <t>人员经费</t>
  </si>
  <si>
    <t>离退休人数</t>
  </si>
  <si>
    <t>优抚
对象
人数</t>
  </si>
  <si>
    <t>享受
遗属
补助
人数</t>
  </si>
  <si>
    <t>车辆  编制数</t>
  </si>
  <si>
    <t>备注</t>
  </si>
  <si>
    <t>小计</t>
  </si>
  <si>
    <t>行政</t>
  </si>
  <si>
    <t>事 业</t>
  </si>
  <si>
    <t>离休</t>
  </si>
  <si>
    <t>退休</t>
  </si>
  <si>
    <t>全额</t>
  </si>
  <si>
    <t>差额</t>
  </si>
  <si>
    <t>自收
自支</t>
  </si>
  <si>
    <t>通化镇人民政府</t>
  </si>
  <si>
    <t>合  计</t>
  </si>
  <si>
    <t>2023年部门预算收支总表</t>
  </si>
  <si>
    <t>单位：元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</si>
  <si>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入</t>
    </r>
  </si>
  <si>
    <r>
      <rPr>
        <sz val="9"/>
        <rFont val="宋体"/>
        <charset val="134"/>
      </rPr>
      <t xml:space="preserve">支 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出</t>
    </r>
  </si>
  <si>
    <t>项    目</t>
  </si>
  <si>
    <t>预算数</t>
  </si>
  <si>
    <t>一、一般公共预算</t>
  </si>
  <si>
    <t>一、一般公共服务支出</t>
  </si>
  <si>
    <t xml:space="preserve">    其中：一般公共预算财政拨款</t>
  </si>
  <si>
    <t>二、外交支出</t>
  </si>
  <si>
    <t xml:space="preserve">          纳入财政专户管理的事业收入</t>
  </si>
  <si>
    <t>三、国防支出</t>
  </si>
  <si>
    <t>二、政府性基金</t>
  </si>
  <si>
    <t>四、公共安全支出</t>
  </si>
  <si>
    <t>三、社会保险基金</t>
  </si>
  <si>
    <t>五、教育支出</t>
  </si>
  <si>
    <t>四、其他收入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</si>
  <si>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</si>
  <si>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</si>
  <si>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</si>
  <si>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</si>
  <si>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</si>
  <si>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</si>
  <si>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</si>
  <si>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</si>
  <si>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</si>
  <si>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</si>
  <si>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</si>
  <si>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</si>
  <si>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</si>
  <si>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</si>
  <si>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</si>
  <si>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</si>
  <si>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</si>
  <si>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</si>
  <si>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</si>
  <si>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</si>
  <si>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</si>
  <si>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</si>
  <si>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</si>
  <si>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收 入 合 计</t>
  </si>
  <si>
    <t>支 出 合 计</t>
  </si>
  <si>
    <t>2023年部门预算收入总表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</si>
  <si>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 目</t>
    </r>
  </si>
  <si>
    <t>本年收入合计</t>
  </si>
  <si>
    <t>一般公共预算</t>
  </si>
  <si>
    <t>政府性基金</t>
  </si>
  <si>
    <t>其他       各项收入</t>
  </si>
  <si>
    <t>科目编码</t>
  </si>
  <si>
    <t>科目名称</t>
  </si>
  <si>
    <t>一般公共预算财政拨款</t>
  </si>
  <si>
    <t>纳入专户管理的事业收入</t>
  </si>
  <si>
    <t>2010301</t>
  </si>
  <si>
    <t>行政运行</t>
  </si>
  <si>
    <t>2080505</t>
  </si>
  <si>
    <t>机关事业单位基本养老保险缴费支出</t>
  </si>
  <si>
    <t>2089999</t>
  </si>
  <si>
    <t>其他社会保障和就业支出</t>
  </si>
  <si>
    <t>2101101</t>
  </si>
  <si>
    <t>行政单位医疗</t>
  </si>
  <si>
    <t>2210201</t>
  </si>
  <si>
    <t>住房公积金</t>
  </si>
  <si>
    <t>其他优抚支出</t>
  </si>
  <si>
    <t>城乡社区规划与管理</t>
  </si>
  <si>
    <t>2130799</t>
  </si>
  <si>
    <t>其他农村综合改革支出</t>
  </si>
  <si>
    <t>2160299</t>
  </si>
  <si>
    <t>其他商业流通事务支出</t>
  </si>
  <si>
    <t>2130705</t>
  </si>
  <si>
    <t>对村民委员会和村党支部的补助</t>
  </si>
  <si>
    <t>其他文化和旅游支出</t>
  </si>
  <si>
    <t>2023年部门预算支出总表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</si>
  <si>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目</t>
    </r>
  </si>
  <si>
    <t>本年支出合计</t>
  </si>
  <si>
    <t>基本支出</t>
  </si>
  <si>
    <t>项目支出</t>
  </si>
  <si>
    <t>项  目 名 称</t>
  </si>
  <si>
    <t>2023年财政拨款预算收支总表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</si>
  <si>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入</t>
    </r>
  </si>
  <si>
    <t>支       出</t>
  </si>
  <si>
    <r>
      <rPr>
        <sz val="9"/>
        <rFont val="宋体"/>
        <charset val="134"/>
      </rPr>
      <t xml:space="preserve">项   </t>
    </r>
    <r>
      <rPr>
        <sz val="9"/>
        <rFont val="宋体"/>
        <charset val="134"/>
      </rPr>
      <t xml:space="preserve"> 目</t>
    </r>
  </si>
  <si>
    <t>金 额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</si>
  <si>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目</t>
    </r>
  </si>
  <si>
    <t>金  额</t>
  </si>
  <si>
    <t>小 计</t>
  </si>
  <si>
    <t>政府性     基金预算</t>
  </si>
  <si>
    <t xml:space="preserve">    纳入财政专户管理的事业收入</t>
  </si>
  <si>
    <t>2023年纳入财政专户管理的事业收入支出表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</si>
  <si>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  </t>
    </r>
    <r>
      <rPr>
        <sz val="9"/>
        <rFont val="宋体"/>
        <charset val="134"/>
      </rPr>
      <t xml:space="preserve">  目</t>
    </r>
  </si>
  <si>
    <r>
      <rPr>
        <sz val="9"/>
        <rFont val="宋体"/>
        <charset val="134"/>
      </rPr>
      <t>项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</si>
  <si>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2023年一般公共预算财政拨款支出表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</si>
  <si>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</si>
  <si>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计</t>
    </r>
  </si>
  <si>
    <t>2023年一般公共预算财政拨款基本支出经济分类表</t>
  </si>
  <si>
    <t>经济科目名称</t>
  </si>
  <si>
    <t>预 算 数</t>
  </si>
  <si>
    <t>工资福利支出</t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</si>
  <si>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</si>
  <si>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基本工资</t>
    </r>
  </si>
  <si>
    <t>（一）人员经费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</si>
  <si>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</si>
  <si>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办公费</t>
    </r>
  </si>
  <si>
    <t xml:space="preserve">     绩效工资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</si>
  <si>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印刷费</t>
    </r>
  </si>
  <si>
    <t xml:space="preserve">     奖金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</si>
  <si>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手续费</t>
    </r>
  </si>
  <si>
    <t xml:space="preserve">     机关事业单位基本养老保险缴费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</si>
  <si>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差旅费</t>
    </r>
  </si>
  <si>
    <t xml:space="preserve">     职工基本医疗保险缴费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</si>
  <si>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维修（护）费</t>
    </r>
  </si>
  <si>
    <t xml:space="preserve">     职业年金缴费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</si>
  <si>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租赁费</t>
    </r>
  </si>
  <si>
    <t xml:space="preserve">     其他社会保障缴费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</si>
  <si>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会议费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</si>
  <si>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住房公积金</t>
    </r>
  </si>
  <si>
    <t xml:space="preserve">      培训费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</si>
  <si>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其他工资福利支出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</si>
  <si>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公务接待费</t>
    </r>
  </si>
  <si>
    <t>对个人和家庭的补助</t>
  </si>
  <si>
    <t xml:space="preserve">      专用材料费</t>
  </si>
  <si>
    <t xml:space="preserve">     离休费</t>
  </si>
  <si>
    <t xml:space="preserve">      专用燃料费</t>
  </si>
  <si>
    <t xml:space="preserve">     退休费</t>
  </si>
  <si>
    <t xml:space="preserve">      劳务费</t>
  </si>
  <si>
    <t xml:space="preserve">     抚恤金</t>
  </si>
  <si>
    <t xml:space="preserve">      委托业务费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</si>
  <si>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生活补助</t>
    </r>
  </si>
  <si>
    <t xml:space="preserve">      物业管理费</t>
  </si>
  <si>
    <t xml:space="preserve">     其他对个人和家庭的补助</t>
  </si>
  <si>
    <t xml:space="preserve">      其他交通费用</t>
  </si>
  <si>
    <t>资本性支出</t>
  </si>
  <si>
    <t xml:space="preserve">      其他商品和服务支出</t>
  </si>
  <si>
    <t xml:space="preserve">     办公设备购置</t>
  </si>
  <si>
    <t>（二）提取安排经费</t>
  </si>
  <si>
    <t xml:space="preserve">     专用设备购置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</si>
  <si>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工会经费</t>
    </r>
  </si>
  <si>
    <t xml:space="preserve">     信息网络及软件购置更新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</si>
  <si>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福利费</t>
    </r>
  </si>
  <si>
    <t>（三）保运转费用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</si>
  <si>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</si>
  <si>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</si>
  <si>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邮电费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</si>
  <si>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取暖费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</si>
  <si>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公务用车运行维护费</t>
    </r>
  </si>
  <si>
    <t>2023年一般公共预算财政拨款基本支出、项目支出部门预算及政府预算经济分类总表</t>
  </si>
  <si>
    <t>政府预算经济分类合计</t>
  </si>
  <si>
    <t>机关工资福利支出小计</t>
  </si>
  <si>
    <t>工资奖金津补贴</t>
  </si>
  <si>
    <t>社会保障缴费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</si>
  <si>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</si>
  <si>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</si>
  <si>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</si>
  <si>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</si>
  <si>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</si>
  <si>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</si>
  <si>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</si>
  <si>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</si>
  <si>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</si>
  <si>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</si>
  <si>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其他商品和服务支出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</si>
  <si>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</si>
  <si>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</si>
  <si>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</si>
  <si>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</si>
  <si>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</si>
  <si>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</si>
  <si>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机关资本性支出小计</t>
  </si>
  <si>
    <t>房屋建筑物购建</t>
  </si>
  <si>
    <t>基础设施建设</t>
  </si>
  <si>
    <t>土地征迁补偿和安置支出</t>
  </si>
  <si>
    <t>设备购置</t>
  </si>
  <si>
    <t>大型修缮</t>
  </si>
  <si>
    <t>其他资本性支出</t>
  </si>
  <si>
    <t>对企业补助</t>
  </si>
  <si>
    <t>对社会保障基金补助</t>
  </si>
  <si>
    <t>项目名称</t>
  </si>
  <si>
    <t>部门预算经济分类合计</t>
  </si>
  <si>
    <r>
      <rPr>
        <sz val="9"/>
        <rFont val="宋体"/>
        <charset val="134"/>
      </rPr>
      <t xml:space="preserve">工资福利支出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小计</t>
    </r>
  </si>
  <si>
    <t>基本工资</t>
  </si>
  <si>
    <t>津贴补贴</t>
  </si>
  <si>
    <t>绩效工资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</si>
  <si>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</si>
  <si>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</si>
  <si>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</si>
  <si>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</si>
  <si>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</si>
  <si>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商品和服务支出小计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</si>
  <si>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</si>
  <si>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</si>
  <si>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</si>
  <si>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</si>
  <si>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</si>
  <si>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</si>
  <si>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</si>
  <si>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</si>
  <si>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租赁费</t>
  </si>
  <si>
    <t>物业管理费</t>
  </si>
  <si>
    <t>工会经费</t>
  </si>
  <si>
    <t>福利费</t>
  </si>
  <si>
    <t>其他交通费用</t>
  </si>
  <si>
    <t>专用材料费</t>
  </si>
  <si>
    <t>被装购置费</t>
  </si>
  <si>
    <t>专用燃料费</t>
  </si>
  <si>
    <t>劳务费</t>
  </si>
  <si>
    <t>生活补助</t>
  </si>
  <si>
    <t>代缴社会保险费</t>
  </si>
  <si>
    <t>抚恤金</t>
  </si>
  <si>
    <t>离休费</t>
  </si>
  <si>
    <t>退休费</t>
  </si>
  <si>
    <t>资本性支出     小计</t>
  </si>
  <si>
    <t>土地补偿</t>
  </si>
  <si>
    <t>安置补助</t>
  </si>
  <si>
    <t>地上附着物和青苗补偿</t>
  </si>
  <si>
    <t>拆迁补偿</t>
  </si>
  <si>
    <t>办公设备购置</t>
  </si>
  <si>
    <t>专用设备购置</t>
  </si>
  <si>
    <t>信息网络及软件购置更新</t>
  </si>
  <si>
    <t>物资储备</t>
  </si>
  <si>
    <t>其他交通工具购置</t>
  </si>
  <si>
    <t>费用补贴</t>
  </si>
  <si>
    <t>利息补贴</t>
  </si>
  <si>
    <t>机关事业单位基本养老       保险缴费</t>
  </si>
  <si>
    <t>失业、工伤保险缴费</t>
  </si>
  <si>
    <t>遗属人员补助金</t>
  </si>
  <si>
    <t>乡镇管理事务</t>
  </si>
  <si>
    <t>异地交流任职干部项目</t>
  </si>
  <si>
    <t>农村离任“两委”主干生活补贴</t>
  </si>
  <si>
    <t>乡镇食堂伙食补助项目</t>
  </si>
  <si>
    <t>综治村巡逻项目</t>
  </si>
  <si>
    <t>樱桃节文化活动项目</t>
  </si>
  <si>
    <t>人大代表联络站（点）运转项目</t>
  </si>
  <si>
    <t>无固定收入代表履职补贴</t>
  </si>
  <si>
    <t>人大代表活动项目</t>
  </si>
  <si>
    <t>环卫清扫车运行项目</t>
  </si>
  <si>
    <t>人居环境整治资金</t>
  </si>
  <si>
    <t>村级转移支付项目</t>
  </si>
  <si>
    <r>
      <rPr>
        <sz val="9"/>
        <color rgb="FF000000"/>
        <rFont val="宋体"/>
        <charset val="134"/>
      </rPr>
      <t>2023年全县困难群众</t>
    </r>
    <r>
      <rPr>
        <sz val="9"/>
        <color rgb="FF000000"/>
        <rFont val="Arial"/>
        <charset val="134"/>
      </rPr>
      <t>“</t>
    </r>
    <r>
      <rPr>
        <sz val="9"/>
        <color rgb="FF000000"/>
        <rFont val="宋体"/>
        <charset val="134"/>
      </rPr>
      <t>爱心消费券</t>
    </r>
    <r>
      <rPr>
        <sz val="9"/>
        <color rgb="FF000000"/>
        <rFont val="Arial"/>
        <charset val="134"/>
      </rPr>
      <t>”</t>
    </r>
    <r>
      <rPr>
        <sz val="9"/>
        <color rgb="FF000000"/>
        <rFont val="宋体"/>
        <charset val="134"/>
      </rPr>
      <t>县级补助资金</t>
    </r>
  </si>
  <si>
    <t>“三王”文化研究项目</t>
  </si>
  <si>
    <t>2023年政府性基金预算收入表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</si>
  <si>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目</t>
    </r>
  </si>
  <si>
    <t>备  注</t>
  </si>
  <si>
    <t>收入科目编码</t>
  </si>
  <si>
    <r>
      <rPr>
        <sz val="9"/>
        <rFont val="宋体"/>
        <charset val="134"/>
      </rPr>
      <t>科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</si>
  <si>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合   计</t>
  </si>
  <si>
    <t>2023年政府性基金预算支出表</t>
  </si>
  <si>
    <r>
      <rPr>
        <sz val="9"/>
        <rFont val="宋体"/>
        <charset val="134"/>
      </rPr>
      <t xml:space="preserve">项    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</si>
  <si>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2023年“三公”经费部门预算情况表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</si>
  <si>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</si>
  <si>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“三公”经费部门预算数</t>
  </si>
  <si>
    <r>
      <rPr>
        <sz val="9"/>
        <rFont val="宋体"/>
        <charset val="134"/>
      </rPr>
      <t xml:space="preserve">备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注</t>
    </r>
  </si>
  <si>
    <t>总合计</t>
  </si>
  <si>
    <t>其中：财政拨款</t>
  </si>
  <si>
    <t>小  计</t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</si>
  <si>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计</t>
    </r>
  </si>
  <si>
    <t>因公出国（境）费</t>
  </si>
  <si>
    <t>公用用车购置及运行费</t>
  </si>
  <si>
    <t xml:space="preserve">  其中：公务用车购置费</t>
  </si>
  <si>
    <t xml:space="preserve">        公务用车运行维护费</t>
  </si>
  <si>
    <t xml:space="preserve">
情况说明：我单位公务用车编制数1辆，实际保有量1辆，主要用于安排隐患排查等下乡工作，我单位2023年三公经费与上年持平。</t>
  </si>
  <si>
    <t xml:space="preserve">   情况说明：要将本部门“三公”经费支出中的公务接待费具体安排情况、接待批次、人次使用文字简要表述。公务用车购置及运行费要将本单位公务用车保有量、用于安排什么工作等文字简要表述。</t>
  </si>
  <si>
    <t>2023年机关运行经费预算财政拨款情况统计表</t>
  </si>
  <si>
    <t>单 位 名 称</t>
  </si>
  <si>
    <t>万荣县通化镇人民政府</t>
  </si>
  <si>
    <t>其中：公务员交通补贴 333900 元</t>
  </si>
  <si>
    <t xml:space="preserve"> 2023年政府采购预算计划表</t>
  </si>
  <si>
    <t>单位：万元</t>
  </si>
  <si>
    <t>序号</t>
  </si>
  <si>
    <t>采购项目名称</t>
  </si>
  <si>
    <t>所属政府采      购目录编码</t>
  </si>
  <si>
    <t>计量  单位</t>
  </si>
  <si>
    <t>采购  数量</t>
  </si>
  <si>
    <t>规格要求</t>
  </si>
  <si>
    <r>
      <rPr>
        <sz val="9"/>
        <rFont val="宋体"/>
        <charset val="134"/>
      </rPr>
      <t xml:space="preserve">资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金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来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源</t>
    </r>
  </si>
  <si>
    <t>合 计</t>
  </si>
  <si>
    <t>一般公共   预算资金</t>
  </si>
  <si>
    <t>转移支付   资金</t>
  </si>
  <si>
    <t>事业收入</t>
  </si>
  <si>
    <t>其他收入</t>
  </si>
  <si>
    <t>自筹资金</t>
  </si>
  <si>
    <t>机动车保险服务</t>
  </si>
  <si>
    <t>C15040201</t>
  </si>
  <si>
    <t>份</t>
  </si>
  <si>
    <t>环卫车、公车保险</t>
  </si>
  <si>
    <t>车辆加油服务</t>
  </si>
  <si>
    <t>C050302</t>
  </si>
  <si>
    <t>年</t>
  </si>
  <si>
    <t>国标汽油、柴油</t>
  </si>
  <si>
    <t>车辆维修和保养服务</t>
  </si>
  <si>
    <t>C050301</t>
  </si>
  <si>
    <t>次</t>
  </si>
  <si>
    <t>环卫车、公车日常维修保养等</t>
  </si>
  <si>
    <t>网络服务费</t>
  </si>
  <si>
    <t>C0302</t>
  </si>
  <si>
    <t>条</t>
  </si>
  <si>
    <t>专线和网线</t>
  </si>
  <si>
    <t>纸制品采购</t>
  </si>
  <si>
    <t>A4</t>
  </si>
  <si>
    <t>箱</t>
  </si>
  <si>
    <t>A4、A3、彩色打印纸等</t>
  </si>
  <si>
    <t>印刷服务采购</t>
  </si>
  <si>
    <t>C081401</t>
  </si>
  <si>
    <t>宣传页印刷</t>
  </si>
  <si>
    <t>液晶显示器</t>
  </si>
  <si>
    <t>A020106040</t>
  </si>
  <si>
    <t>台</t>
  </si>
  <si>
    <t>40型号</t>
  </si>
  <si>
    <t>办公桌</t>
  </si>
  <si>
    <t>A0602</t>
  </si>
  <si>
    <t>张</t>
  </si>
  <si>
    <t>1.6*1.4</t>
  </si>
  <si>
    <t>台式计算机</t>
  </si>
  <si>
    <t>A02010104</t>
  </si>
  <si>
    <t>国产</t>
  </si>
  <si>
    <t>激光打印机</t>
  </si>
  <si>
    <t>A0201060102</t>
  </si>
  <si>
    <t>空调</t>
  </si>
  <si>
    <t>A0206180203</t>
  </si>
  <si>
    <t>1.5匹</t>
  </si>
  <si>
    <t>电视机</t>
  </si>
  <si>
    <t>A020910</t>
  </si>
  <si>
    <t>100寸</t>
  </si>
  <si>
    <t>床</t>
  </si>
  <si>
    <t>A060101</t>
  </si>
  <si>
    <t>上下铺</t>
  </si>
  <si>
    <t>木质</t>
  </si>
  <si>
    <t>文件柜</t>
  </si>
  <si>
    <t>A0605</t>
  </si>
  <si>
    <t>铁质</t>
  </si>
  <si>
    <t>办公椅</t>
  </si>
  <si>
    <t>A0603</t>
  </si>
  <si>
    <t>把</t>
  </si>
  <si>
    <t>木椅</t>
  </si>
  <si>
    <r>
      <rPr>
        <sz val="9"/>
        <rFont val="宋体"/>
        <charset val="134"/>
      </rPr>
      <t xml:space="preserve">合         </t>
    </r>
    <r>
      <rPr>
        <sz val="9"/>
        <rFont val="宋体"/>
        <charset val="134"/>
      </rPr>
      <t xml:space="preserve">  计</t>
    </r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</si>
</sst>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_);[Red]\(#,##0\)"/>
    <numFmt numFmtId="178" formatCode=";;"/>
    <numFmt numFmtId="179" formatCode="#,##0_ "/>
    <numFmt numFmtId="180" formatCode="#,##0.0000"/>
  </numFmts>
  <fonts count="26">
    <font>
      <sz val="9"/>
      <name val="宋体"/>
      <charset val="134"/>
    </font>
    <font>
      <b/>
      <sz val="18"/>
      <name val="宋体"/>
      <charset val="134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color rgb="FF000000"/>
      <name val="Arial"/>
      <charset val="134"/>
    </font>
    <font>
      <sz val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7" applyNumberFormat="0" applyAlignment="0" applyProtection="0">
      <alignment vertical="center"/>
    </xf>
    <xf numFmtId="0" fontId="15" fillId="2" borderId="18" applyNumberFormat="0" applyAlignment="0" applyProtection="0">
      <alignment vertical="center"/>
    </xf>
    <xf numFmtId="0" fontId="16" fillId="2" borderId="17" applyNumberFormat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3"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horizontal="right" vertical="center" wrapText="1"/>
    </xf>
    <xf numFmtId="176" fontId="0" fillId="2" borderId="2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center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center" vertical="center"/>
    </xf>
    <xf numFmtId="4" fontId="0" fillId="0" borderId="6" xfId="0" applyNumberForma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7" fontId="0" fillId="0" borderId="6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178" fontId="0" fillId="0" borderId="2" xfId="0" applyNumberFormat="1" applyFont="1" applyFill="1" applyBorder="1" applyAlignment="1" applyProtection="1">
      <alignment horizontal="center" vertical="center"/>
    </xf>
    <xf numFmtId="178" fontId="0" fillId="0" borderId="2" xfId="0" applyNumberFormat="1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0" borderId="10" xfId="0" applyNumberFormat="1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79" fontId="0" fillId="0" borderId="0" xfId="0" applyNumberFormat="1" applyFont="1" applyAlignment="1">
      <alignment horizontal="center" vertical="center" wrapText="1"/>
    </xf>
    <xf numFmtId="179" fontId="0" fillId="0" borderId="0" xfId="0" applyNumberFormat="1" applyFont="1" applyAlignment="1">
      <alignment horizontal="center" vertical="center"/>
    </xf>
    <xf numFmtId="179" fontId="0" fillId="0" borderId="0" xfId="0" applyNumberFormat="1" applyAlignment="1">
      <alignment vertical="center" wrapText="1"/>
    </xf>
    <xf numFmtId="179" fontId="0" fillId="0" borderId="0" xfId="0" applyNumberFormat="1" applyAlignment="1"/>
    <xf numFmtId="179" fontId="1" fillId="0" borderId="0" xfId="0" applyNumberFormat="1" applyFont="1" applyFill="1" applyAlignment="1">
      <alignment horizontal="center" vertical="center"/>
    </xf>
    <xf numFmtId="179" fontId="0" fillId="0" borderId="1" xfId="0" applyNumberFormat="1" applyFill="1" applyBorder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179" fontId="0" fillId="0" borderId="6" xfId="0" applyNumberFormat="1" applyFont="1" applyBorder="1" applyAlignment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/>
    </xf>
    <xf numFmtId="179" fontId="0" fillId="3" borderId="6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6" xfId="0" applyNumberFormat="1" applyFont="1" applyBorder="1" applyAlignment="1">
      <alignment horizontal="center" vertical="center"/>
    </xf>
    <xf numFmtId="179" fontId="0" fillId="0" borderId="6" xfId="0" applyNumberFormat="1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 applyProtection="1">
      <alignment horizontal="center" vertical="center" wrapText="1"/>
    </xf>
    <xf numFmtId="179" fontId="0" fillId="0" borderId="5" xfId="0" applyNumberFormat="1" applyFill="1" applyBorder="1" applyAlignment="1" applyProtection="1">
      <alignment horizontal="center" vertical="center" wrapText="1"/>
    </xf>
    <xf numFmtId="179" fontId="0" fillId="0" borderId="5" xfId="0" applyNumberFormat="1" applyFont="1" applyFill="1" applyBorder="1" applyAlignment="1" applyProtection="1">
      <alignment horizontal="right" vertical="center" wrapText="1"/>
    </xf>
    <xf numFmtId="179" fontId="0" fillId="0" borderId="6" xfId="0" applyNumberFormat="1" applyFont="1" applyFill="1" applyBorder="1" applyAlignment="1" applyProtection="1">
      <alignment horizontal="right" vertical="center" wrapText="1"/>
    </xf>
    <xf numFmtId="179" fontId="0" fillId="0" borderId="6" xfId="0" applyNumberFormat="1" applyBorder="1" applyAlignment="1">
      <alignment vertical="center" wrapText="1"/>
    </xf>
    <xf numFmtId="49" fontId="0" fillId="0" borderId="6" xfId="0" applyNumberForma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6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9" fontId="0" fillId="0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4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7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1" xfId="0" applyNumberFormat="1" applyFont="1" applyFill="1" applyBorder="1" applyAlignment="1">
      <alignment horizontal="left" vertical="center"/>
    </xf>
    <xf numFmtId="179" fontId="0" fillId="3" borderId="6" xfId="0" applyNumberFormat="1" applyFont="1" applyFill="1" applyBorder="1" applyAlignment="1">
      <alignment horizontal="center" vertical="center" wrapText="1"/>
    </xf>
    <xf numFmtId="179" fontId="0" fillId="0" borderId="3" xfId="0" applyNumberFormat="1" applyFont="1" applyBorder="1" applyAlignment="1">
      <alignment horizontal="center" vertical="center" wrapText="1"/>
    </xf>
    <xf numFmtId="179" fontId="0" fillId="0" borderId="4" xfId="0" applyNumberFormat="1" applyFont="1" applyBorder="1" applyAlignment="1">
      <alignment horizontal="center" vertical="center" wrapText="1"/>
    </xf>
    <xf numFmtId="179" fontId="0" fillId="0" borderId="7" xfId="0" applyNumberFormat="1" applyFont="1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  <xf numFmtId="179" fontId="0" fillId="4" borderId="6" xfId="0" applyNumberFormat="1" applyFill="1" applyBorder="1" applyAlignment="1">
      <alignment vertical="center" wrapText="1"/>
    </xf>
    <xf numFmtId="179" fontId="0" fillId="0" borderId="1" xfId="0" applyNumberFormat="1" applyBorder="1" applyAlignment="1">
      <alignment horizontal="center" vertical="center"/>
    </xf>
    <xf numFmtId="179" fontId="0" fillId="0" borderId="1" xfId="0" applyNumberFormat="1" applyFont="1" applyBorder="1" applyAlignment="1">
      <alignment horizontal="left" vertical="center"/>
    </xf>
    <xf numFmtId="179" fontId="0" fillId="0" borderId="1" xfId="0" applyNumberFormat="1" applyBorder="1" applyAlignment="1">
      <alignment horizontal="left" vertical="center"/>
    </xf>
    <xf numFmtId="179" fontId="0" fillId="0" borderId="6" xfId="0" applyNumberFormat="1" applyBorder="1" applyAlignment="1">
      <alignment horizontal="center" vertical="center" wrapText="1"/>
    </xf>
    <xf numFmtId="179" fontId="0" fillId="2" borderId="6" xfId="49" applyNumberFormat="1" applyFont="1" applyFill="1" applyBorder="1" applyAlignment="1" applyProtection="1">
      <alignment horizontal="center" vertical="center" wrapText="1"/>
      <protection locked="0"/>
    </xf>
    <xf numFmtId="179" fontId="0" fillId="2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2" borderId="4" xfId="49" applyNumberFormat="1" applyFont="1" applyFill="1" applyBorder="1" applyAlignment="1" applyProtection="1">
      <alignment horizontal="center" vertical="center" wrapText="1"/>
      <protection locked="0"/>
    </xf>
    <xf numFmtId="179" fontId="0" fillId="2" borderId="7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1" xfId="0" applyNumberFormat="1" applyBorder="1" applyAlignment="1">
      <alignment vertical="center"/>
    </xf>
    <xf numFmtId="179" fontId="0" fillId="3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3" borderId="7" xfId="49" applyNumberFormat="1" applyFont="1" applyFill="1" applyBorder="1" applyAlignment="1" applyProtection="1">
      <alignment horizontal="center" vertical="center" wrapText="1"/>
      <protection locked="0"/>
    </xf>
    <xf numFmtId="178" fontId="0" fillId="0" borderId="3" xfId="0" applyNumberFormat="1" applyFill="1" applyBorder="1" applyAlignment="1" applyProtection="1">
      <alignment horizontal="center" vertical="center"/>
    </xf>
    <xf numFmtId="179" fontId="0" fillId="0" borderId="3" xfId="0" applyNumberFormat="1" applyFill="1" applyBorder="1" applyAlignment="1" applyProtection="1">
      <alignment horizontal="center" vertical="center"/>
    </xf>
    <xf numFmtId="179" fontId="0" fillId="0" borderId="4" xfId="0" applyNumberFormat="1" applyFill="1" applyBorder="1" applyAlignment="1" applyProtection="1">
      <alignment horizontal="center" vertical="center"/>
    </xf>
    <xf numFmtId="179" fontId="0" fillId="0" borderId="7" xfId="0" applyNumberFormat="1" applyFill="1" applyBorder="1" applyAlignment="1" applyProtection="1">
      <alignment horizontal="center" vertical="center"/>
    </xf>
    <xf numFmtId="178" fontId="0" fillId="0" borderId="3" xfId="0" applyNumberFormat="1" applyFont="1" applyFill="1" applyBorder="1" applyAlignment="1" applyProtection="1">
      <alignment horizontal="left" vertical="center"/>
    </xf>
    <xf numFmtId="179" fontId="0" fillId="0" borderId="3" xfId="0" applyNumberFormat="1" applyFont="1" applyFill="1" applyBorder="1" applyAlignment="1" applyProtection="1">
      <alignment horizontal="right" vertical="center"/>
    </xf>
    <xf numFmtId="179" fontId="0" fillId="0" borderId="6" xfId="0" applyNumberFormat="1" applyFont="1" applyFill="1" applyBorder="1" applyAlignment="1" applyProtection="1">
      <alignment horizontal="right" vertical="center"/>
    </xf>
    <xf numFmtId="178" fontId="0" fillId="0" borderId="6" xfId="0" applyNumberFormat="1" applyFill="1" applyBorder="1" applyAlignment="1" applyProtection="1">
      <alignment horizontal="left" vertical="center"/>
    </xf>
    <xf numFmtId="178" fontId="0" fillId="0" borderId="6" xfId="0" applyNumberFormat="1" applyFont="1" applyFill="1" applyBorder="1" applyAlignment="1" applyProtection="1">
      <alignment horizontal="left" vertical="center"/>
    </xf>
    <xf numFmtId="177" fontId="0" fillId="0" borderId="6" xfId="0" applyNumberFormat="1" applyFill="1" applyBorder="1" applyAlignment="1" applyProtection="1">
      <alignment horizontal="left" vertical="center"/>
    </xf>
    <xf numFmtId="178" fontId="0" fillId="0" borderId="6" xfId="0" applyNumberFormat="1" applyFont="1" applyFill="1" applyBorder="1" applyAlignment="1" applyProtection="1">
      <alignment vertical="center"/>
    </xf>
    <xf numFmtId="179" fontId="0" fillId="0" borderId="6" xfId="0" applyNumberFormat="1" applyBorder="1" applyAlignment="1">
      <alignment horizontal="right" vertical="center"/>
    </xf>
    <xf numFmtId="178" fontId="0" fillId="0" borderId="6" xfId="0" applyNumberFormat="1" applyFont="1" applyFill="1" applyBorder="1" applyAlignment="1" applyProtection="1">
      <alignment horizontal="right" vertical="center"/>
    </xf>
    <xf numFmtId="178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0" fillId="0" borderId="6" xfId="0" applyNumberForma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0" fontId="0" fillId="0" borderId="6" xfId="0" applyFont="1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/>
    </xf>
    <xf numFmtId="0" fontId="0" fillId="0" borderId="3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3" fontId="0" fillId="0" borderId="2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left" vertical="center"/>
    </xf>
    <xf numFmtId="3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Font="1" applyBorder="1" applyAlignment="1">
      <alignment vertical="center" wrapText="1"/>
    </xf>
    <xf numFmtId="3" fontId="0" fillId="0" borderId="3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vertical="center"/>
    </xf>
    <xf numFmtId="3" fontId="0" fillId="0" borderId="7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horizontal="right" vertical="center"/>
    </xf>
    <xf numFmtId="3" fontId="0" fillId="0" borderId="6" xfId="0" applyNumberFormat="1" applyFill="1" applyBorder="1" applyAlignment="1"/>
    <xf numFmtId="3" fontId="0" fillId="0" borderId="6" xfId="0" applyNumberFormat="1" applyBorder="1" applyAlignment="1"/>
    <xf numFmtId="0" fontId="0" fillId="0" borderId="6" xfId="0" applyFill="1" applyBorder="1" applyAlignment="1">
      <alignment horizontal="left" vertical="center"/>
    </xf>
    <xf numFmtId="3" fontId="0" fillId="0" borderId="6" xfId="0" applyNumberFormat="1" applyBorder="1" applyAlignment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3" xfId="0" applyNumberForma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7" xfId="0" applyBorder="1" applyAlignment="1"/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ill="1" applyBorder="1" applyAlignment="1" applyProtection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Continuous"/>
    </xf>
    <xf numFmtId="0" fontId="0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4" fontId="0" fillId="0" borderId="2" xfId="0" applyNumberForma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180" fontId="0" fillId="0" borderId="2" xfId="0" applyNumberForma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180" fontId="0" fillId="0" borderId="0" xfId="0" applyNumberFormat="1" applyFont="1" applyFill="1" applyAlignment="1" applyProtection="1"/>
    <xf numFmtId="0" fontId="0" fillId="0" borderId="3" xfId="0" applyFont="1" applyBorder="1" applyAlignment="1">
      <alignment vertical="center"/>
    </xf>
    <xf numFmtId="3" fontId="0" fillId="0" borderId="5" xfId="0" applyNumberFormat="1" applyFill="1" applyBorder="1" applyAlignment="1"/>
    <xf numFmtId="3" fontId="0" fillId="0" borderId="2" xfId="0" applyNumberFormat="1" applyBorder="1" applyAlignment="1"/>
    <xf numFmtId="3" fontId="0" fillId="2" borderId="6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177" fontId="0" fillId="2" borderId="6" xfId="0" applyNumberFormat="1" applyFont="1" applyFill="1" applyBorder="1" applyAlignment="1" applyProtection="1">
      <alignment horizontal="center" vertical="center"/>
    </xf>
    <xf numFmtId="179" fontId="0" fillId="2" borderId="6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90;&#21270;&#38215;&#25919;&#24220;2023&#24180;&#37096;&#38376;&#39044;&#31639;&#27169;&#26495;%20-%20(&#26377;&#36951;&#2364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基本情况表"/>
      <sheetName val="部门预算收支总表（一）"/>
      <sheetName val="部门预算收入总表（二）"/>
      <sheetName val="部门预算支出总表（三）"/>
      <sheetName val="财拨拨款预算收支总表（四）"/>
      <sheetName val="纳入财政专户管理的事业收入支出表（五）"/>
      <sheetName val="纳入财政专户管理的事业收入支出表（五-1）"/>
      <sheetName val="一般公共预算财政拨款支出表（六）"/>
      <sheetName val="一般公共预算财政拨款基本支出经济分类表（七）"/>
      <sheetName val="一般公共预算财政拨款基本及项目经济分类总表（八）"/>
      <sheetName val="政府性基金预算收入表（九）"/>
      <sheetName val="政府性基金预算支出表（十）"/>
      <sheetName val="三公经费表（十一）"/>
      <sheetName val="机关运行经费（十二）"/>
      <sheetName val="政府采购预算计划表（十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T6">
            <v>35000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P14"/>
  <sheetViews>
    <sheetView workbookViewId="0">
      <selection activeCell="C9" sqref="C9"/>
    </sheetView>
  </sheetViews>
  <sheetFormatPr defaultColWidth="15" defaultRowHeight="20.25" customHeight="1"/>
  <cols>
    <col min="1" max="1" width="21.6222222222222" style="184" customWidth="1"/>
    <col min="2" max="3" width="8.62222222222222" style="184" customWidth="1"/>
    <col min="4" max="4" width="9" style="184" customWidth="1"/>
    <col min="5" max="5" width="8.87777777777778" style="184" customWidth="1"/>
    <col min="6" max="6" width="11.1222222222222" style="184" customWidth="1"/>
    <col min="7" max="7" width="8.87777777777778" style="184" customWidth="1"/>
    <col min="8" max="9" width="9" style="184" customWidth="1"/>
    <col min="10" max="10" width="12.6222222222222" style="184" customWidth="1"/>
    <col min="11" max="11" width="8.12222222222222" style="184" customWidth="1"/>
    <col min="12" max="12" width="7.37777777777778" style="184" customWidth="1"/>
    <col min="13" max="13" width="7.62222222222222" style="184" customWidth="1"/>
    <col min="14" max="14" width="7.37777777777778" style="184" customWidth="1"/>
    <col min="15" max="15" width="7" style="184" customWidth="1"/>
    <col min="16" max="16" width="7.62222222222222" style="184" customWidth="1"/>
    <col min="17" max="16384" width="15" style="184"/>
  </cols>
  <sheetData>
    <row r="1" ht="34.95" customHeight="1" spans="1:16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="181" customFormat="1" ht="22.5" customHeight="1" spans="1:16">
      <c r="A2" s="186" t="s">
        <v>1</v>
      </c>
      <c r="B2" s="186"/>
      <c r="C2" s="186"/>
      <c r="D2" s="186"/>
      <c r="E2" s="186"/>
      <c r="F2" s="186"/>
      <c r="G2" s="187"/>
      <c r="H2" s="187"/>
      <c r="I2" s="187"/>
      <c r="J2" s="187"/>
      <c r="K2" s="187"/>
      <c r="L2" s="204"/>
      <c r="M2" s="205" t="s">
        <v>2</v>
      </c>
      <c r="N2" s="206"/>
      <c r="O2" s="206"/>
      <c r="P2" s="206"/>
    </row>
    <row r="3" s="182" customFormat="1" ht="33.45" customHeight="1" spans="1:16">
      <c r="A3" s="188" t="s">
        <v>3</v>
      </c>
      <c r="B3" s="189" t="s">
        <v>4</v>
      </c>
      <c r="C3" s="189" t="s">
        <v>5</v>
      </c>
      <c r="D3" s="190" t="s">
        <v>6</v>
      </c>
      <c r="E3" s="191"/>
      <c r="F3" s="191"/>
      <c r="G3" s="191"/>
      <c r="H3" s="191"/>
      <c r="I3" s="207"/>
      <c r="J3" s="189" t="s">
        <v>7</v>
      </c>
      <c r="K3" s="208" t="s">
        <v>8</v>
      </c>
      <c r="L3" s="209"/>
      <c r="M3" s="189" t="s">
        <v>9</v>
      </c>
      <c r="N3" s="210" t="s">
        <v>10</v>
      </c>
      <c r="O3" s="189" t="s">
        <v>11</v>
      </c>
      <c r="P3" s="189" t="s">
        <v>12</v>
      </c>
    </row>
    <row r="4" s="182" customFormat="1" ht="33.45" customHeight="1" spans="1:16">
      <c r="A4" s="192"/>
      <c r="B4" s="192"/>
      <c r="C4" s="193"/>
      <c r="D4" s="189" t="s">
        <v>13</v>
      </c>
      <c r="E4" s="188" t="s">
        <v>14</v>
      </c>
      <c r="F4" s="194" t="s">
        <v>15</v>
      </c>
      <c r="G4" s="194"/>
      <c r="H4" s="194"/>
      <c r="I4" s="194"/>
      <c r="J4" s="193"/>
      <c r="K4" s="188" t="s">
        <v>16</v>
      </c>
      <c r="L4" s="188" t="s">
        <v>17</v>
      </c>
      <c r="M4" s="192"/>
      <c r="N4" s="210"/>
      <c r="O4" s="193"/>
      <c r="P4" s="193"/>
    </row>
    <row r="5" s="182" customFormat="1" ht="33.45" customHeight="1" spans="1:16">
      <c r="A5" s="195"/>
      <c r="B5" s="195"/>
      <c r="C5" s="196"/>
      <c r="D5" s="196"/>
      <c r="E5" s="195"/>
      <c r="F5" s="194" t="s">
        <v>13</v>
      </c>
      <c r="G5" s="194" t="s">
        <v>18</v>
      </c>
      <c r="H5" s="194" t="s">
        <v>19</v>
      </c>
      <c r="I5" s="210" t="s">
        <v>20</v>
      </c>
      <c r="J5" s="196"/>
      <c r="K5" s="195"/>
      <c r="L5" s="195"/>
      <c r="M5" s="195"/>
      <c r="N5" s="210"/>
      <c r="O5" s="196"/>
      <c r="P5" s="196"/>
    </row>
    <row r="6" s="183" customFormat="1" ht="33.45" customHeight="1" spans="1:16">
      <c r="A6" s="197" t="s">
        <v>21</v>
      </c>
      <c r="B6" s="198" t="s">
        <v>14</v>
      </c>
      <c r="C6" s="199">
        <f>SUM(D6)</f>
        <v>48</v>
      </c>
      <c r="D6" s="199">
        <f>SUM(E6:F6)</f>
        <v>48</v>
      </c>
      <c r="E6" s="200">
        <v>23</v>
      </c>
      <c r="F6" s="199">
        <f t="shared" ref="F6:F13" si="0">SUM(G6:I6)</f>
        <v>25</v>
      </c>
      <c r="G6" s="200">
        <v>25</v>
      </c>
      <c r="H6" s="200"/>
      <c r="I6" s="200"/>
      <c r="J6" s="211">
        <f t="shared" ref="J6:J13" si="1">SUM(E6*3000+G6*3000)</f>
        <v>144000</v>
      </c>
      <c r="K6" s="200"/>
      <c r="L6" s="200"/>
      <c r="M6" s="200"/>
      <c r="N6" s="200">
        <v>1</v>
      </c>
      <c r="O6" s="200">
        <v>1</v>
      </c>
      <c r="P6" s="200"/>
    </row>
    <row r="7" s="183" customFormat="1" ht="33.45" customHeight="1" spans="1:16">
      <c r="A7" s="201"/>
      <c r="B7" s="200"/>
      <c r="C7" s="199">
        <f t="shared" ref="C7:C13" si="2">SUM(D7,K7,L7,M7,N7)</f>
        <v>0</v>
      </c>
      <c r="D7" s="199">
        <f t="shared" ref="D7:D13" si="3">SUM(E7+F7)</f>
        <v>0</v>
      </c>
      <c r="E7" s="200"/>
      <c r="F7" s="199">
        <f t="shared" si="0"/>
        <v>0</v>
      </c>
      <c r="G7" s="200"/>
      <c r="H7" s="200"/>
      <c r="I7" s="200"/>
      <c r="J7" s="211">
        <f t="shared" si="1"/>
        <v>0</v>
      </c>
      <c r="K7" s="200"/>
      <c r="L7" s="200"/>
      <c r="M7" s="200"/>
      <c r="N7" s="200"/>
      <c r="O7" s="200"/>
      <c r="P7" s="200"/>
    </row>
    <row r="8" s="183" customFormat="1" ht="33.45" customHeight="1" spans="1:16">
      <c r="A8" s="201"/>
      <c r="B8" s="200"/>
      <c r="C8" s="199">
        <f t="shared" si="2"/>
        <v>0</v>
      </c>
      <c r="D8" s="199">
        <f t="shared" si="3"/>
        <v>0</v>
      </c>
      <c r="E8" s="200"/>
      <c r="F8" s="199">
        <f t="shared" si="0"/>
        <v>0</v>
      </c>
      <c r="G8" s="200"/>
      <c r="H8" s="200"/>
      <c r="I8" s="200"/>
      <c r="J8" s="211">
        <f t="shared" si="1"/>
        <v>0</v>
      </c>
      <c r="K8" s="200"/>
      <c r="L8" s="200"/>
      <c r="M8" s="200"/>
      <c r="N8" s="200"/>
      <c r="O8" s="200"/>
      <c r="P8" s="200"/>
    </row>
    <row r="9" s="183" customFormat="1" ht="33.45" customHeight="1" spans="1:16">
      <c r="A9" s="201"/>
      <c r="B9" s="200"/>
      <c r="C9" s="199">
        <f t="shared" si="2"/>
        <v>0</v>
      </c>
      <c r="D9" s="199">
        <f t="shared" si="3"/>
        <v>0</v>
      </c>
      <c r="E9" s="200"/>
      <c r="F9" s="199">
        <f t="shared" si="0"/>
        <v>0</v>
      </c>
      <c r="G9" s="200"/>
      <c r="H9" s="200"/>
      <c r="I9" s="200"/>
      <c r="J9" s="211">
        <f t="shared" si="1"/>
        <v>0</v>
      </c>
      <c r="K9" s="200"/>
      <c r="L9" s="200"/>
      <c r="M9" s="200"/>
      <c r="N9" s="200"/>
      <c r="O9" s="200"/>
      <c r="P9" s="200"/>
    </row>
    <row r="10" s="183" customFormat="1" ht="33.45" customHeight="1" spans="1:16">
      <c r="A10" s="201"/>
      <c r="B10" s="200"/>
      <c r="C10" s="199">
        <f t="shared" si="2"/>
        <v>0</v>
      </c>
      <c r="D10" s="199">
        <f t="shared" si="3"/>
        <v>0</v>
      </c>
      <c r="E10" s="200"/>
      <c r="F10" s="199">
        <f t="shared" si="0"/>
        <v>0</v>
      </c>
      <c r="G10" s="200"/>
      <c r="H10" s="200"/>
      <c r="I10" s="200"/>
      <c r="J10" s="211">
        <f t="shared" si="1"/>
        <v>0</v>
      </c>
      <c r="K10" s="200"/>
      <c r="L10" s="200"/>
      <c r="M10" s="200"/>
      <c r="N10" s="200"/>
      <c r="O10" s="200"/>
      <c r="P10" s="200"/>
    </row>
    <row r="11" s="183" customFormat="1" ht="33.45" customHeight="1" spans="1:16">
      <c r="A11" s="201"/>
      <c r="B11" s="200"/>
      <c r="C11" s="199">
        <f t="shared" si="2"/>
        <v>0</v>
      </c>
      <c r="D11" s="199">
        <f t="shared" si="3"/>
        <v>0</v>
      </c>
      <c r="E11" s="200"/>
      <c r="F11" s="199">
        <f t="shared" si="0"/>
        <v>0</v>
      </c>
      <c r="G11" s="200"/>
      <c r="H11" s="200"/>
      <c r="I11" s="200"/>
      <c r="J11" s="211">
        <f t="shared" si="1"/>
        <v>0</v>
      </c>
      <c r="K11" s="200"/>
      <c r="L11" s="200"/>
      <c r="M11" s="200"/>
      <c r="N11" s="200"/>
      <c r="O11" s="200"/>
      <c r="P11" s="200"/>
    </row>
    <row r="12" ht="33.45" customHeight="1" spans="1:16">
      <c r="A12" s="201"/>
      <c r="B12" s="200"/>
      <c r="C12" s="199">
        <f t="shared" si="2"/>
        <v>0</v>
      </c>
      <c r="D12" s="199">
        <f t="shared" si="3"/>
        <v>0</v>
      </c>
      <c r="E12" s="200"/>
      <c r="F12" s="199">
        <f t="shared" si="0"/>
        <v>0</v>
      </c>
      <c r="G12" s="200"/>
      <c r="H12" s="200"/>
      <c r="I12" s="200"/>
      <c r="J12" s="211">
        <f t="shared" si="1"/>
        <v>0</v>
      </c>
      <c r="K12" s="200"/>
      <c r="L12" s="200"/>
      <c r="M12" s="200"/>
      <c r="N12" s="200"/>
      <c r="O12" s="200"/>
      <c r="P12" s="200"/>
    </row>
    <row r="13" ht="33.45" customHeight="1" spans="1:16">
      <c r="A13" s="201"/>
      <c r="B13" s="200"/>
      <c r="C13" s="199">
        <f t="shared" si="2"/>
        <v>0</v>
      </c>
      <c r="D13" s="199">
        <f t="shared" si="3"/>
        <v>0</v>
      </c>
      <c r="E13" s="200"/>
      <c r="F13" s="199">
        <f t="shared" si="0"/>
        <v>0</v>
      </c>
      <c r="G13" s="200"/>
      <c r="H13" s="200"/>
      <c r="I13" s="200"/>
      <c r="J13" s="211">
        <f t="shared" si="1"/>
        <v>0</v>
      </c>
      <c r="K13" s="200"/>
      <c r="L13" s="200"/>
      <c r="M13" s="200"/>
      <c r="N13" s="200"/>
      <c r="O13" s="200"/>
      <c r="P13" s="200"/>
    </row>
    <row r="14" ht="33.45" customHeight="1" spans="1:16">
      <c r="A14" s="202" t="s">
        <v>22</v>
      </c>
      <c r="B14" s="203"/>
      <c r="C14" s="199">
        <f>SUM(C6:C13)</f>
        <v>48</v>
      </c>
      <c r="D14" s="199">
        <f t="shared" ref="D14:P14" si="4">SUM(D6:D13)</f>
        <v>48</v>
      </c>
      <c r="E14" s="199">
        <f t="shared" si="4"/>
        <v>23</v>
      </c>
      <c r="F14" s="199">
        <f t="shared" si="4"/>
        <v>25</v>
      </c>
      <c r="G14" s="199">
        <f t="shared" si="4"/>
        <v>25</v>
      </c>
      <c r="H14" s="199">
        <f t="shared" si="4"/>
        <v>0</v>
      </c>
      <c r="I14" s="199">
        <f t="shared" si="4"/>
        <v>0</v>
      </c>
      <c r="J14" s="212">
        <f t="shared" si="4"/>
        <v>144000</v>
      </c>
      <c r="K14" s="199">
        <f t="shared" si="4"/>
        <v>0</v>
      </c>
      <c r="L14" s="199">
        <f t="shared" si="4"/>
        <v>0</v>
      </c>
      <c r="M14" s="199">
        <f t="shared" si="4"/>
        <v>0</v>
      </c>
      <c r="N14" s="199">
        <f t="shared" si="4"/>
        <v>1</v>
      </c>
      <c r="O14" s="199">
        <f t="shared" si="4"/>
        <v>1</v>
      </c>
      <c r="P14" s="199">
        <f t="shared" si="4"/>
        <v>0</v>
      </c>
    </row>
  </sheetData>
  <mergeCells count="19">
    <mergeCell ref="A1:P1"/>
    <mergeCell ref="A2:F2"/>
    <mergeCell ref="M2:P2"/>
    <mergeCell ref="D3:I3"/>
    <mergeCell ref="K3:L3"/>
    <mergeCell ref="F4:I4"/>
    <mergeCell ref="A14:B14"/>
    <mergeCell ref="A3:A5"/>
    <mergeCell ref="B3:B5"/>
    <mergeCell ref="C3:C5"/>
    <mergeCell ref="D4:D5"/>
    <mergeCell ref="E4:E5"/>
    <mergeCell ref="J3:J5"/>
    <mergeCell ref="K4:K5"/>
    <mergeCell ref="L4:L5"/>
    <mergeCell ref="M3:M5"/>
    <mergeCell ref="N3:N5"/>
    <mergeCell ref="O3:O5"/>
    <mergeCell ref="P3:P5"/>
  </mergeCells>
  <conditionalFormatting sqref="C6:P13 C14:O14 P14">
    <cfRule type="cellIs" dxfId="0" priority="1" stopIfTrue="1" operator="equal">
      <formula>0</formula>
    </cfRule>
  </conditionalFormatting>
  <printOptions horizontalCentered="1" verticalCentered="1"/>
  <pageMargins left="0.94375" right="1.02291666666667" top="0.904166666666667" bottom="0.904166666666667" header="0.313888888888889" footer="0.313888888888889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A6" sqref="$A6:$XFD6"/>
    </sheetView>
  </sheetViews>
  <sheetFormatPr defaultColWidth="9.12222222222222" defaultRowHeight="12.75" customHeight="1" outlineLevelCol="3"/>
  <cols>
    <col min="1" max="1" width="18.6222222222222" customWidth="1"/>
    <col min="2" max="2" width="39.8777777777778" customWidth="1"/>
    <col min="3" max="3" width="22.5" customWidth="1"/>
    <col min="4" max="4" width="19.6222222222222" customWidth="1"/>
  </cols>
  <sheetData>
    <row r="1" ht="34.95" customHeight="1" spans="1:4">
      <c r="A1" s="42" t="s">
        <v>261</v>
      </c>
      <c r="B1" s="42"/>
      <c r="C1" s="42"/>
      <c r="D1" s="42"/>
    </row>
    <row r="2" ht="25.05" customHeight="1" spans="1:4">
      <c r="A2" s="62" t="str">
        <f>(部门基本情况表!A2)</f>
        <v>编报单位：万荣县通化镇人民政府</v>
      </c>
      <c r="B2" s="62"/>
      <c r="C2" s="67"/>
      <c r="D2" s="31" t="s">
        <v>24</v>
      </c>
    </row>
    <row r="3" ht="34.05" customHeight="1" spans="1:4">
      <c r="A3" s="10" t="s">
        <v>262</v>
      </c>
      <c r="B3" s="64"/>
      <c r="C3" s="68" t="s">
        <v>118</v>
      </c>
      <c r="D3" s="65" t="s">
        <v>263</v>
      </c>
    </row>
    <row r="4" ht="34.05" customHeight="1" spans="1:4">
      <c r="A4" s="69" t="s">
        <v>264</v>
      </c>
      <c r="B4" s="70" t="s">
        <v>265</v>
      </c>
      <c r="C4" s="65"/>
      <c r="D4" s="65"/>
    </row>
    <row r="5" ht="34.05" customHeight="1" spans="1:4">
      <c r="A5" s="69"/>
      <c r="B5" s="71" t="s">
        <v>266</v>
      </c>
      <c r="C5" s="40">
        <f>SUM(C6:C21)</f>
        <v>0</v>
      </c>
      <c r="D5" s="72"/>
    </row>
    <row r="6" ht="33.45" customHeight="1" spans="1:4">
      <c r="A6" s="73"/>
      <c r="B6" s="74"/>
      <c r="C6" s="40"/>
      <c r="D6" s="72"/>
    </row>
    <row r="7" ht="33.45" customHeight="1" spans="1:4">
      <c r="A7" s="73"/>
      <c r="B7" s="74"/>
      <c r="C7" s="40"/>
      <c r="D7" s="72"/>
    </row>
    <row r="8" ht="33.45" customHeight="1" spans="1:4">
      <c r="A8" s="73"/>
      <c r="B8" s="74"/>
      <c r="C8" s="40"/>
      <c r="D8" s="72"/>
    </row>
    <row r="9" ht="33.45" customHeight="1" spans="1:4">
      <c r="A9" s="73"/>
      <c r="B9" s="74"/>
      <c r="C9" s="40"/>
      <c r="D9" s="72"/>
    </row>
    <row r="10" ht="33.45" customHeight="1" spans="1:4">
      <c r="A10" s="73"/>
      <c r="B10" s="74"/>
      <c r="C10" s="40"/>
      <c r="D10" s="72"/>
    </row>
    <row r="11" ht="33.45" customHeight="1" spans="1:4">
      <c r="A11" s="73"/>
      <c r="B11" s="74"/>
      <c r="C11" s="40"/>
      <c r="D11" s="72"/>
    </row>
    <row r="12" ht="33.45" customHeight="1" spans="1:4">
      <c r="A12" s="73"/>
      <c r="B12" s="74"/>
      <c r="C12" s="40"/>
      <c r="D12" s="72"/>
    </row>
    <row r="13" ht="33.45" customHeight="1" spans="1:4">
      <c r="A13" s="73"/>
      <c r="B13" s="74"/>
      <c r="C13" s="40"/>
      <c r="D13" s="72"/>
    </row>
    <row r="14" ht="33.45" customHeight="1" spans="1:4">
      <c r="A14" s="73"/>
      <c r="B14" s="74"/>
      <c r="C14" s="40"/>
      <c r="D14" s="72"/>
    </row>
    <row r="15" ht="33.45" customHeight="1" spans="1:4">
      <c r="A15" s="73"/>
      <c r="B15" s="74"/>
      <c r="C15" s="40"/>
      <c r="D15" s="72"/>
    </row>
    <row r="16" ht="33.45" customHeight="1" spans="1:4">
      <c r="A16" s="73"/>
      <c r="B16" s="74"/>
      <c r="C16" s="40"/>
      <c r="D16" s="72"/>
    </row>
    <row r="17" ht="33.45" customHeight="1" spans="1:4">
      <c r="A17" s="73"/>
      <c r="B17" s="74"/>
      <c r="C17" s="40"/>
      <c r="D17" s="72"/>
    </row>
    <row r="18" ht="33.45" customHeight="1" spans="1:4">
      <c r="A18" s="73"/>
      <c r="B18" s="74"/>
      <c r="C18" s="40"/>
      <c r="D18" s="72"/>
    </row>
    <row r="19" ht="33.45" customHeight="1" spans="1:4">
      <c r="A19" s="73"/>
      <c r="B19" s="75"/>
      <c r="C19" s="40"/>
      <c r="D19" s="72"/>
    </row>
    <row r="20" ht="33.45" customHeight="1" spans="1:4">
      <c r="A20" s="73"/>
      <c r="B20" s="75"/>
      <c r="C20" s="40"/>
      <c r="D20" s="72"/>
    </row>
    <row r="21" ht="33.45" customHeight="1" spans="1:4">
      <c r="A21" s="76"/>
      <c r="B21" s="77"/>
      <c r="C21" s="40"/>
      <c r="D21" s="72"/>
    </row>
    <row r="22" customHeight="1" spans="1:3">
      <c r="A22" s="41"/>
      <c r="B22" s="41"/>
      <c r="C22" s="41"/>
    </row>
    <row r="23" customHeight="1" spans="1:3">
      <c r="A23" s="41"/>
      <c r="B23" s="41"/>
      <c r="C23" s="41"/>
    </row>
    <row r="24" customHeight="1" spans="1:3">
      <c r="A24" s="41"/>
      <c r="B24" s="41"/>
      <c r="C24" s="41"/>
    </row>
    <row r="25" customHeight="1" spans="2:3">
      <c r="B25" s="41"/>
      <c r="C25" s="41"/>
    </row>
    <row r="26" customHeight="1" spans="2:3">
      <c r="B26" s="41"/>
      <c r="C26" s="41"/>
    </row>
    <row r="27" customHeight="1" spans="2:3">
      <c r="B27" s="41"/>
      <c r="C27" s="41"/>
    </row>
    <row r="28" customHeight="1" spans="2:3">
      <c r="B28" s="41"/>
      <c r="C28" s="41"/>
    </row>
    <row r="29" customHeight="1" spans="2:2">
      <c r="B29" s="41"/>
    </row>
  </sheetData>
  <mergeCells count="5">
    <mergeCell ref="A1:D1"/>
    <mergeCell ref="A2:B2"/>
    <mergeCell ref="A3:B3"/>
    <mergeCell ref="C3:C4"/>
    <mergeCell ref="D3:D4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A1" sqref="A1:E1"/>
    </sheetView>
  </sheetViews>
  <sheetFormatPr defaultColWidth="9.12222222222222" defaultRowHeight="12.75" customHeight="1" outlineLevelCol="4"/>
  <cols>
    <col min="1" max="1" width="16.1222222222222" customWidth="1"/>
    <col min="2" max="2" width="39.1222222222222" customWidth="1"/>
    <col min="3" max="3" width="16" customWidth="1"/>
    <col min="4" max="4" width="14.8777777777778" customWidth="1"/>
    <col min="5" max="5" width="13.8777777777778" customWidth="1"/>
  </cols>
  <sheetData>
    <row r="1" ht="34.95" customHeight="1" spans="1:5">
      <c r="A1" s="42" t="s">
        <v>267</v>
      </c>
      <c r="B1" s="42"/>
      <c r="C1" s="42"/>
      <c r="D1" s="42"/>
      <c r="E1" s="42"/>
    </row>
    <row r="2" ht="25.05" customHeight="1" spans="1:5">
      <c r="A2" s="62" t="str">
        <f>(部门基本情况表!A2)</f>
        <v>编报单位：万荣县通化镇人民政府</v>
      </c>
      <c r="B2" s="62"/>
      <c r="E2" s="63" t="s">
        <v>24</v>
      </c>
    </row>
    <row r="3" ht="34.05" customHeight="1" spans="1:5">
      <c r="A3" s="10" t="s">
        <v>268</v>
      </c>
      <c r="B3" s="64"/>
      <c r="C3" s="65" t="s">
        <v>96</v>
      </c>
      <c r="D3" s="65" t="s">
        <v>97</v>
      </c>
      <c r="E3" s="65" t="s">
        <v>98</v>
      </c>
    </row>
    <row r="4" ht="34.05" customHeight="1" spans="1:5">
      <c r="A4" s="16" t="s">
        <v>71</v>
      </c>
      <c r="B4" s="46" t="s">
        <v>265</v>
      </c>
      <c r="C4" s="65"/>
      <c r="D4" s="65"/>
      <c r="E4" s="65"/>
    </row>
    <row r="5" ht="34.05" customHeight="1" spans="1:5">
      <c r="A5" s="16"/>
      <c r="B5" s="46" t="s">
        <v>266</v>
      </c>
      <c r="C5" s="40">
        <f>SUM(D5:E5)</f>
        <v>0</v>
      </c>
      <c r="D5" s="40">
        <f>SUM(D6:D21)</f>
        <v>0</v>
      </c>
      <c r="E5" s="40">
        <f>SUM(E6:E21)</f>
        <v>0</v>
      </c>
    </row>
    <row r="6" ht="33.15" customHeight="1" spans="1:5">
      <c r="A6" s="17"/>
      <c r="B6" s="66"/>
      <c r="C6" s="40">
        <f t="shared" ref="C6:C21" si="0">SUM(D6:E6)</f>
        <v>0</v>
      </c>
      <c r="D6" s="40"/>
      <c r="E6" s="40"/>
    </row>
    <row r="7" ht="33.15" customHeight="1" spans="1:5">
      <c r="A7" s="17"/>
      <c r="B7" s="66"/>
      <c r="C7" s="40">
        <f t="shared" si="0"/>
        <v>0</v>
      </c>
      <c r="D7" s="40"/>
      <c r="E7" s="40"/>
    </row>
    <row r="8" ht="33.15" customHeight="1" spans="1:5">
      <c r="A8" s="17"/>
      <c r="B8" s="66"/>
      <c r="C8" s="40">
        <f t="shared" si="0"/>
        <v>0</v>
      </c>
      <c r="D8" s="40"/>
      <c r="E8" s="40"/>
    </row>
    <row r="9" ht="33.15" customHeight="1" spans="1:5">
      <c r="A9" s="17"/>
      <c r="B9" s="66"/>
      <c r="C9" s="40">
        <f t="shared" si="0"/>
        <v>0</v>
      </c>
      <c r="D9" s="40"/>
      <c r="E9" s="40"/>
    </row>
    <row r="10" ht="33.15" customHeight="1" spans="1:5">
      <c r="A10" s="17"/>
      <c r="B10" s="66"/>
      <c r="C10" s="40">
        <f t="shared" si="0"/>
        <v>0</v>
      </c>
      <c r="D10" s="40"/>
      <c r="E10" s="40"/>
    </row>
    <row r="11" ht="33.15" customHeight="1" spans="1:5">
      <c r="A11" s="17"/>
      <c r="B11" s="66"/>
      <c r="C11" s="40">
        <f t="shared" si="0"/>
        <v>0</v>
      </c>
      <c r="D11" s="40"/>
      <c r="E11" s="40"/>
    </row>
    <row r="12" ht="33.15" customHeight="1" spans="1:5">
      <c r="A12" s="17"/>
      <c r="B12" s="66"/>
      <c r="C12" s="40">
        <f t="shared" si="0"/>
        <v>0</v>
      </c>
      <c r="D12" s="40"/>
      <c r="E12" s="40"/>
    </row>
    <row r="13" ht="33.15" customHeight="1" spans="1:5">
      <c r="A13" s="17"/>
      <c r="B13" s="66"/>
      <c r="C13" s="40">
        <f t="shared" si="0"/>
        <v>0</v>
      </c>
      <c r="D13" s="40"/>
      <c r="E13" s="40"/>
    </row>
    <row r="14" ht="33.15" customHeight="1" spans="1:5">
      <c r="A14" s="17"/>
      <c r="B14" s="66"/>
      <c r="C14" s="40">
        <f t="shared" si="0"/>
        <v>0</v>
      </c>
      <c r="D14" s="40"/>
      <c r="E14" s="40"/>
    </row>
    <row r="15" ht="33.15" customHeight="1" spans="1:5">
      <c r="A15" s="17"/>
      <c r="B15" s="66"/>
      <c r="C15" s="40">
        <f t="shared" si="0"/>
        <v>0</v>
      </c>
      <c r="D15" s="40"/>
      <c r="E15" s="40"/>
    </row>
    <row r="16" ht="33.15" customHeight="1" spans="1:5">
      <c r="A16" s="17"/>
      <c r="B16" s="66"/>
      <c r="C16" s="40">
        <f t="shared" si="0"/>
        <v>0</v>
      </c>
      <c r="D16" s="40"/>
      <c r="E16" s="40"/>
    </row>
    <row r="17" ht="33.15" customHeight="1" spans="1:5">
      <c r="A17" s="17"/>
      <c r="B17" s="66"/>
      <c r="C17" s="40">
        <f t="shared" si="0"/>
        <v>0</v>
      </c>
      <c r="D17" s="40"/>
      <c r="E17" s="40"/>
    </row>
    <row r="18" ht="33.15" customHeight="1" spans="1:5">
      <c r="A18" s="17"/>
      <c r="B18" s="51"/>
      <c r="C18" s="40">
        <f t="shared" si="0"/>
        <v>0</v>
      </c>
      <c r="D18" s="40"/>
      <c r="E18" s="40"/>
    </row>
    <row r="19" ht="33.15" customHeight="1" spans="1:5">
      <c r="A19" s="17"/>
      <c r="B19" s="51"/>
      <c r="C19" s="40">
        <f t="shared" si="0"/>
        <v>0</v>
      </c>
      <c r="D19" s="40"/>
      <c r="E19" s="40"/>
    </row>
    <row r="20" ht="33.15" customHeight="1" spans="1:5">
      <c r="A20" s="17"/>
      <c r="B20" s="51"/>
      <c r="C20" s="40">
        <f t="shared" si="0"/>
        <v>0</v>
      </c>
      <c r="D20" s="40"/>
      <c r="E20" s="40"/>
    </row>
    <row r="21" ht="33.15" customHeight="1" spans="1:5">
      <c r="A21" s="17"/>
      <c r="B21" s="51"/>
      <c r="C21" s="40">
        <f t="shared" si="0"/>
        <v>0</v>
      </c>
      <c r="D21" s="40"/>
      <c r="E21" s="40"/>
    </row>
    <row r="22" customHeight="1" spans="1:5">
      <c r="A22" s="41"/>
      <c r="B22" s="41"/>
      <c r="C22" s="41"/>
      <c r="D22" s="41"/>
      <c r="E22" s="41"/>
    </row>
    <row r="23" customHeight="1" spans="1:5">
      <c r="A23" s="41"/>
      <c r="B23" s="41"/>
      <c r="C23" s="41"/>
      <c r="D23" s="41"/>
      <c r="E23" s="41"/>
    </row>
    <row r="24" customHeight="1" spans="2:5">
      <c r="B24" s="41"/>
      <c r="C24" s="41"/>
      <c r="D24" s="41"/>
      <c r="E24" s="41"/>
    </row>
    <row r="25" customHeight="1" spans="2:5">
      <c r="B25" s="41"/>
      <c r="C25" s="41"/>
      <c r="D25" s="41"/>
      <c r="E25" s="41"/>
    </row>
    <row r="26" customHeight="1" spans="2:3">
      <c r="B26" s="41"/>
      <c r="C26" s="41"/>
    </row>
    <row r="27" customHeight="1" spans="2:3">
      <c r="B27" s="41"/>
      <c r="C27" s="41"/>
    </row>
    <row r="28" customHeight="1" spans="3:3">
      <c r="C28" s="41"/>
    </row>
    <row r="29" customHeight="1" spans="3:3">
      <c r="C29" s="41"/>
    </row>
  </sheetData>
  <mergeCells count="6">
    <mergeCell ref="A1:E1"/>
    <mergeCell ref="A2:B2"/>
    <mergeCell ref="A3:B3"/>
    <mergeCell ref="C3:C4"/>
    <mergeCell ref="D3:D4"/>
    <mergeCell ref="E3:E4"/>
  </mergeCells>
  <printOptions horizontalCentered="1"/>
  <pageMargins left="0.904166666666667" right="0.904166666666667" top="1.0625" bottom="0.94375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showGridLines="0" showZeros="0" topLeftCell="A5" workbookViewId="0">
      <selection activeCell="A12" sqref="A12:H12"/>
    </sheetView>
  </sheetViews>
  <sheetFormatPr defaultColWidth="9.12222222222222" defaultRowHeight="12.75" customHeight="1"/>
  <cols>
    <col min="1" max="1" width="27.8777777777778" customWidth="1"/>
    <col min="2" max="2" width="12" customWidth="1"/>
    <col min="3" max="3" width="10.3777777777778" customWidth="1"/>
    <col min="4" max="6" width="10" customWidth="1"/>
    <col min="7" max="7" width="9.87777777777778" customWidth="1"/>
    <col min="8" max="8" width="10.1222222222222" customWidth="1"/>
  </cols>
  <sheetData>
    <row r="1" ht="36" customHeight="1" spans="1:8">
      <c r="A1" s="42" t="s">
        <v>269</v>
      </c>
      <c r="B1" s="42"/>
      <c r="C1" s="42"/>
      <c r="D1" s="42"/>
      <c r="E1" s="42"/>
      <c r="F1" s="42"/>
      <c r="G1" s="42"/>
      <c r="H1" s="42"/>
    </row>
    <row r="2" ht="24.75" customHeight="1" spans="1:8">
      <c r="A2" s="30" t="str">
        <f>(部门基本情况表!A2)</f>
        <v>编报单位：万荣县通化镇人民政府</v>
      </c>
      <c r="B2" s="30"/>
      <c r="C2" s="43"/>
      <c r="D2" s="31"/>
      <c r="E2" s="31"/>
      <c r="F2" s="31"/>
      <c r="G2" s="31"/>
      <c r="H2" s="31" t="s">
        <v>24</v>
      </c>
    </row>
    <row r="3" ht="25.05" customHeight="1" spans="1:8">
      <c r="A3" s="32" t="s">
        <v>270</v>
      </c>
      <c r="B3" s="44" t="s">
        <v>271</v>
      </c>
      <c r="C3" s="45"/>
      <c r="D3" s="45"/>
      <c r="E3" s="45"/>
      <c r="F3" s="45"/>
      <c r="G3" s="45"/>
      <c r="H3" s="46" t="s">
        <v>272</v>
      </c>
    </row>
    <row r="4" ht="25.05" customHeight="1" spans="1:8">
      <c r="A4" s="47"/>
      <c r="B4" s="48" t="s">
        <v>273</v>
      </c>
      <c r="C4" s="49"/>
      <c r="D4" s="44" t="s">
        <v>97</v>
      </c>
      <c r="E4" s="49"/>
      <c r="F4" s="44" t="s">
        <v>98</v>
      </c>
      <c r="G4" s="45"/>
      <c r="H4" s="33"/>
    </row>
    <row r="5" ht="33.75" customHeight="1" spans="1:8">
      <c r="A5" s="50"/>
      <c r="B5" s="51" t="s">
        <v>22</v>
      </c>
      <c r="C5" s="51" t="s">
        <v>274</v>
      </c>
      <c r="D5" s="51" t="s">
        <v>275</v>
      </c>
      <c r="E5" s="51" t="s">
        <v>274</v>
      </c>
      <c r="F5" s="51" t="s">
        <v>275</v>
      </c>
      <c r="G5" s="52" t="s">
        <v>274</v>
      </c>
      <c r="H5" s="33"/>
    </row>
    <row r="6" ht="39" customHeight="1" spans="1:10">
      <c r="A6" s="46" t="s">
        <v>276</v>
      </c>
      <c r="B6" s="53">
        <f t="shared" ref="B6:G6" si="0">SUM(B7,B8,B11)</f>
        <v>15000</v>
      </c>
      <c r="C6" s="53">
        <f t="shared" si="0"/>
        <v>15000</v>
      </c>
      <c r="D6" s="53">
        <f t="shared" si="0"/>
        <v>15000</v>
      </c>
      <c r="E6" s="53">
        <f t="shared" si="0"/>
        <v>15000</v>
      </c>
      <c r="F6" s="53">
        <f t="shared" si="0"/>
        <v>0</v>
      </c>
      <c r="G6" s="53">
        <f t="shared" si="0"/>
        <v>0</v>
      </c>
      <c r="H6" s="36"/>
      <c r="I6" s="41"/>
      <c r="J6" s="41"/>
    </row>
    <row r="7" ht="39" customHeight="1" spans="1:12">
      <c r="A7" s="54" t="s">
        <v>277</v>
      </c>
      <c r="B7" s="53">
        <f t="shared" ref="B7:B11" si="1">SUM(D7+F7)</f>
        <v>0</v>
      </c>
      <c r="C7" s="53">
        <f t="shared" ref="C7:C11" si="2">SUM(E7+G7)</f>
        <v>0</v>
      </c>
      <c r="D7" s="40"/>
      <c r="E7" s="40"/>
      <c r="F7" s="40"/>
      <c r="G7" s="40"/>
      <c r="H7" s="36"/>
      <c r="K7" s="41"/>
      <c r="L7" s="41"/>
    </row>
    <row r="8" ht="39" customHeight="1" spans="1:11">
      <c r="A8" s="54" t="s">
        <v>278</v>
      </c>
      <c r="B8" s="53">
        <f t="shared" si="1"/>
        <v>15000</v>
      </c>
      <c r="C8" s="53">
        <f t="shared" ref="C8:G8" si="3">SUM(C9:C10)</f>
        <v>15000</v>
      </c>
      <c r="D8" s="53">
        <v>15000</v>
      </c>
      <c r="E8" s="53">
        <f>SUM(E9:E10)</f>
        <v>15000</v>
      </c>
      <c r="F8" s="53"/>
      <c r="G8" s="53">
        <f>SUM(G9:G10)</f>
        <v>0</v>
      </c>
      <c r="H8" s="36"/>
      <c r="I8" s="41"/>
      <c r="J8" s="41"/>
      <c r="K8" s="41"/>
    </row>
    <row r="9" ht="39" customHeight="1" spans="1:12">
      <c r="A9" s="55" t="s">
        <v>279</v>
      </c>
      <c r="B9" s="53">
        <f t="shared" si="1"/>
        <v>0</v>
      </c>
      <c r="C9" s="53">
        <f>SUM(E9+G9)</f>
        <v>0</v>
      </c>
      <c r="D9" s="40"/>
      <c r="E9" s="40"/>
      <c r="F9" s="40"/>
      <c r="G9" s="40"/>
      <c r="H9" s="36"/>
      <c r="I9" s="41"/>
      <c r="J9" s="41"/>
      <c r="L9" s="41"/>
    </row>
    <row r="10" ht="39" customHeight="1" spans="1:12">
      <c r="A10" s="55" t="s">
        <v>280</v>
      </c>
      <c r="B10" s="53">
        <f t="shared" si="1"/>
        <v>15000</v>
      </c>
      <c r="C10" s="53">
        <f>SUM(E10+G10)</f>
        <v>15000</v>
      </c>
      <c r="D10" s="40">
        <v>15000</v>
      </c>
      <c r="E10" s="40">
        <f>SUM('一般公共预算财政拨款基本及项目经济分类总表（八）'!AO6)</f>
        <v>15000</v>
      </c>
      <c r="F10" s="40"/>
      <c r="G10" s="40"/>
      <c r="H10" s="36"/>
      <c r="I10" s="41"/>
      <c r="J10" s="41"/>
      <c r="K10" s="41"/>
      <c r="L10" s="41"/>
    </row>
    <row r="11" ht="39" customHeight="1" spans="1:12">
      <c r="A11" s="56" t="s">
        <v>179</v>
      </c>
      <c r="B11" s="53">
        <f t="shared" si="1"/>
        <v>0</v>
      </c>
      <c r="C11" s="53">
        <f>SUM(E11+G11)</f>
        <v>0</v>
      </c>
      <c r="D11" s="40"/>
      <c r="E11" s="40">
        <f>SUM('一般公共预算财政拨款基本及项目经济分类总表（八）'!AN6)</f>
        <v>0</v>
      </c>
      <c r="F11" s="40"/>
      <c r="G11" s="40">
        <f>SUM('一般公共预算财政拨款基本及项目经济分类总表（八）'!AN5-'一般公共预算财政拨款基本及项目经济分类总表（八）'!AN6)</f>
        <v>0</v>
      </c>
      <c r="H11" s="36"/>
      <c r="I11" s="41"/>
      <c r="J11" s="41"/>
      <c r="K11" s="41"/>
      <c r="L11" s="41"/>
    </row>
    <row r="12" ht="285" customHeight="1" spans="1:10">
      <c r="A12" s="57" t="s">
        <v>281</v>
      </c>
      <c r="B12" s="58"/>
      <c r="C12" s="58"/>
      <c r="D12" s="58"/>
      <c r="E12" s="58"/>
      <c r="F12" s="58"/>
      <c r="G12" s="58"/>
      <c r="H12" s="59"/>
      <c r="I12" s="41"/>
      <c r="J12" s="41"/>
    </row>
    <row r="13" ht="32.25" customHeight="1" spans="1:11">
      <c r="A13" s="60" t="s">
        <v>282</v>
      </c>
      <c r="B13" s="61"/>
      <c r="C13" s="61"/>
      <c r="D13" s="61"/>
      <c r="E13" s="61"/>
      <c r="F13" s="61"/>
      <c r="G13" s="61"/>
      <c r="H13" s="61"/>
      <c r="K13" s="41"/>
    </row>
  </sheetData>
  <mergeCells count="10">
    <mergeCell ref="A1:H1"/>
    <mergeCell ref="A2:B2"/>
    <mergeCell ref="B3:G3"/>
    <mergeCell ref="B4:C4"/>
    <mergeCell ref="D4:E4"/>
    <mergeCell ref="F4:G4"/>
    <mergeCell ref="A12:H12"/>
    <mergeCell ref="A13:H13"/>
    <mergeCell ref="A3:A5"/>
    <mergeCell ref="H3:H5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B5" sqref="B5"/>
    </sheetView>
  </sheetViews>
  <sheetFormatPr defaultColWidth="9.12222222222222" defaultRowHeight="12.75" customHeight="1" outlineLevelCol="2"/>
  <cols>
    <col min="1" max="1" width="33.8777777777778" customWidth="1"/>
    <col min="2" max="2" width="28.5" customWidth="1"/>
    <col min="3" max="3" width="38.1222222222222" customWidth="1"/>
  </cols>
  <sheetData>
    <row r="1" ht="34.95" customHeight="1" spans="1:3">
      <c r="A1" s="29" t="s">
        <v>283</v>
      </c>
      <c r="B1" s="29"/>
      <c r="C1" s="29"/>
    </row>
    <row r="2" ht="25.95" customHeight="1" spans="1:3">
      <c r="A2" s="30" t="str">
        <f>(部门基本情况表!A2)</f>
        <v>编报单位：万荣县通化镇人民政府</v>
      </c>
      <c r="B2" s="30"/>
      <c r="C2" s="31" t="s">
        <v>24</v>
      </c>
    </row>
    <row r="3" ht="40.05" customHeight="1" spans="1:3">
      <c r="A3" s="32" t="s">
        <v>284</v>
      </c>
      <c r="B3" s="33" t="s">
        <v>118</v>
      </c>
      <c r="C3" s="33" t="s">
        <v>272</v>
      </c>
    </row>
    <row r="4" ht="33" customHeight="1" spans="1:3">
      <c r="A4" s="34" t="s">
        <v>115</v>
      </c>
      <c r="B4" s="35">
        <f>SUM(B5:B21)</f>
        <v>691828</v>
      </c>
      <c r="C4" s="36"/>
    </row>
    <row r="5" ht="33" customHeight="1" spans="1:3">
      <c r="A5" s="37" t="s">
        <v>285</v>
      </c>
      <c r="B5" s="35">
        <v>691828</v>
      </c>
      <c r="C5" s="38" t="s">
        <v>286</v>
      </c>
    </row>
    <row r="6" ht="33" customHeight="1" spans="1:3">
      <c r="A6" s="39"/>
      <c r="B6" s="40"/>
      <c r="C6" s="36"/>
    </row>
    <row r="7" ht="33" customHeight="1" spans="1:3">
      <c r="A7" s="39"/>
      <c r="B7" s="40"/>
      <c r="C7" s="36"/>
    </row>
    <row r="8" ht="33" customHeight="1" spans="1:3">
      <c r="A8" s="39"/>
      <c r="B8" s="40"/>
      <c r="C8" s="36"/>
    </row>
    <row r="9" ht="33" customHeight="1" spans="1:3">
      <c r="A9" s="39"/>
      <c r="B9" s="40"/>
      <c r="C9" s="36"/>
    </row>
    <row r="10" ht="33" customHeight="1" spans="1:3">
      <c r="A10" s="39"/>
      <c r="B10" s="40"/>
      <c r="C10" s="36"/>
    </row>
    <row r="11" ht="33" customHeight="1" spans="1:3">
      <c r="A11" s="39"/>
      <c r="B11" s="40"/>
      <c r="C11" s="36"/>
    </row>
    <row r="12" ht="33" customHeight="1" spans="1:3">
      <c r="A12" s="39"/>
      <c r="B12" s="40"/>
      <c r="C12" s="36"/>
    </row>
    <row r="13" ht="33" customHeight="1" spans="1:3">
      <c r="A13" s="39"/>
      <c r="B13" s="40"/>
      <c r="C13" s="36"/>
    </row>
    <row r="14" ht="33" customHeight="1" spans="1:3">
      <c r="A14" s="39"/>
      <c r="B14" s="40"/>
      <c r="C14" s="36"/>
    </row>
    <row r="15" ht="33" customHeight="1" spans="1:3">
      <c r="A15" s="34"/>
      <c r="B15" s="40"/>
      <c r="C15" s="36"/>
    </row>
    <row r="16" ht="33" customHeight="1" spans="1:3">
      <c r="A16" s="34"/>
      <c r="B16" s="40"/>
      <c r="C16" s="36"/>
    </row>
    <row r="17" ht="33" customHeight="1" spans="1:3">
      <c r="A17" s="34"/>
      <c r="B17" s="40"/>
      <c r="C17" s="36"/>
    </row>
    <row r="18" ht="33" customHeight="1" spans="1:3">
      <c r="A18" s="34"/>
      <c r="B18" s="40"/>
      <c r="C18" s="36"/>
    </row>
    <row r="19" ht="33" customHeight="1" spans="1:3">
      <c r="A19" s="34"/>
      <c r="B19" s="40"/>
      <c r="C19" s="36"/>
    </row>
    <row r="20" ht="33" customHeight="1" spans="1:3">
      <c r="A20" s="34"/>
      <c r="B20" s="40"/>
      <c r="C20" s="36"/>
    </row>
    <row r="21" ht="33" customHeight="1" spans="1:3">
      <c r="A21" s="34"/>
      <c r="B21" s="40"/>
      <c r="C21" s="36"/>
    </row>
    <row r="22" customHeight="1" spans="1:3">
      <c r="A22" s="41"/>
      <c r="B22" s="41"/>
      <c r="C22" s="41"/>
    </row>
    <row r="23" customHeight="1" spans="1:3">
      <c r="A23" s="41"/>
      <c r="B23" s="41"/>
      <c r="C23" s="41"/>
    </row>
    <row r="24" customHeight="1" spans="1:3">
      <c r="A24" s="41"/>
      <c r="B24" s="41"/>
      <c r="C24" s="41"/>
    </row>
    <row r="25" customHeight="1" spans="2:3">
      <c r="B25" s="41"/>
      <c r="C25" s="41"/>
    </row>
    <row r="26" customHeight="1" spans="2:3">
      <c r="B26" s="41"/>
      <c r="C26" s="41"/>
    </row>
  </sheetData>
  <mergeCells count="2">
    <mergeCell ref="A1:C1"/>
    <mergeCell ref="A2:B2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M21"/>
  <sheetViews>
    <sheetView topLeftCell="A10" workbookViewId="0">
      <selection activeCell="H10" sqref="H5 H6 H7 H8 H10"/>
    </sheetView>
  </sheetViews>
  <sheetFormatPr defaultColWidth="12" defaultRowHeight="22.5" customHeight="1"/>
  <cols>
    <col min="1" max="1" width="5.5" style="3" customWidth="1"/>
    <col min="2" max="2" width="19.1222222222222" style="2" customWidth="1"/>
    <col min="3" max="3" width="13.6222222222222" style="2" customWidth="1"/>
    <col min="4" max="4" width="6" style="2" customWidth="1"/>
    <col min="5" max="5" width="7.62222222222222" style="2" customWidth="1"/>
    <col min="6" max="6" width="34.6222222222222" style="2" customWidth="1"/>
    <col min="7" max="7" width="13.3777777777778" style="3" customWidth="1"/>
    <col min="8" max="8" width="12.1222222222222" style="2" customWidth="1"/>
    <col min="9" max="9" width="11.8777777777778" style="2" customWidth="1"/>
    <col min="10" max="11" width="12.1222222222222" style="2" customWidth="1"/>
    <col min="12" max="12" width="11" style="4" customWidth="1"/>
    <col min="13" max="13" width="10.8777777777778" style="2" customWidth="1"/>
    <col min="14" max="16384" width="12" style="3"/>
  </cols>
  <sheetData>
    <row r="1" ht="33" customHeight="1" spans="1:13">
      <c r="A1" s="5" t="s">
        <v>287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5.05" customHeight="1" spans="1:13">
      <c r="A2" s="6" t="str">
        <f>(部门基本情况表!A2)</f>
        <v>编报单位：万荣县通化镇人民政府</v>
      </c>
      <c r="B2" s="6"/>
      <c r="C2" s="6"/>
      <c r="D2" s="6"/>
      <c r="E2" s="6"/>
      <c r="F2" s="6"/>
      <c r="G2" s="7"/>
      <c r="H2" s="7"/>
      <c r="I2" s="7"/>
      <c r="J2" s="7"/>
      <c r="K2" s="7"/>
      <c r="L2" s="24" t="s">
        <v>288</v>
      </c>
      <c r="M2" s="24"/>
    </row>
    <row r="3" s="1" customFormat="1" ht="34" customHeight="1" spans="1:13">
      <c r="A3" s="8" t="s">
        <v>289</v>
      </c>
      <c r="B3" s="9" t="s">
        <v>290</v>
      </c>
      <c r="C3" s="9" t="s">
        <v>291</v>
      </c>
      <c r="D3" s="9" t="s">
        <v>292</v>
      </c>
      <c r="E3" s="9" t="s">
        <v>293</v>
      </c>
      <c r="F3" s="9" t="s">
        <v>294</v>
      </c>
      <c r="G3" s="10" t="s">
        <v>295</v>
      </c>
      <c r="H3" s="11"/>
      <c r="I3" s="11"/>
      <c r="J3" s="11"/>
      <c r="K3" s="11"/>
      <c r="L3" s="25"/>
      <c r="M3" s="9" t="s">
        <v>263</v>
      </c>
    </row>
    <row r="4" s="1" customFormat="1" ht="36" customHeight="1" spans="1:13">
      <c r="A4" s="12"/>
      <c r="B4" s="13"/>
      <c r="C4" s="14"/>
      <c r="D4" s="13"/>
      <c r="E4" s="13"/>
      <c r="F4" s="15"/>
      <c r="G4" s="16" t="s">
        <v>296</v>
      </c>
      <c r="H4" s="17" t="s">
        <v>297</v>
      </c>
      <c r="I4" s="17" t="s">
        <v>298</v>
      </c>
      <c r="J4" s="17" t="s">
        <v>299</v>
      </c>
      <c r="K4" s="17" t="s">
        <v>300</v>
      </c>
      <c r="L4" s="26" t="s">
        <v>301</v>
      </c>
      <c r="M4" s="13"/>
    </row>
    <row r="5" s="2" customFormat="1" ht="36.5" customHeight="1" spans="1:13">
      <c r="A5" s="9">
        <v>1</v>
      </c>
      <c r="B5" s="9" t="s">
        <v>302</v>
      </c>
      <c r="C5" s="9" t="s">
        <v>303</v>
      </c>
      <c r="D5" s="9" t="s">
        <v>304</v>
      </c>
      <c r="E5" s="9">
        <v>2</v>
      </c>
      <c r="F5" s="9" t="s">
        <v>305</v>
      </c>
      <c r="G5" s="18">
        <f t="shared" ref="G5:G20" si="0">SUM(H5:L5)</f>
        <v>0.75</v>
      </c>
      <c r="H5" s="18">
        <v>0.75</v>
      </c>
      <c r="I5" s="18"/>
      <c r="J5" s="18"/>
      <c r="K5" s="18"/>
      <c r="L5" s="18"/>
      <c r="M5" s="27"/>
    </row>
    <row r="6" s="2" customFormat="1" ht="36.5" customHeight="1" spans="1:13">
      <c r="A6" s="9">
        <v>2</v>
      </c>
      <c r="B6" s="9" t="s">
        <v>306</v>
      </c>
      <c r="C6" s="9" t="s">
        <v>307</v>
      </c>
      <c r="D6" s="9" t="s">
        <v>308</v>
      </c>
      <c r="E6" s="9">
        <v>1</v>
      </c>
      <c r="F6" s="9" t="s">
        <v>309</v>
      </c>
      <c r="G6" s="19">
        <f t="shared" si="0"/>
        <v>4.6</v>
      </c>
      <c r="H6" s="19">
        <v>4.6</v>
      </c>
      <c r="I6" s="19"/>
      <c r="J6" s="19"/>
      <c r="K6" s="19"/>
      <c r="L6" s="19"/>
      <c r="M6" s="8"/>
    </row>
    <row r="7" s="2" customFormat="1" ht="36.5" customHeight="1" spans="1:13">
      <c r="A7" s="9">
        <v>3</v>
      </c>
      <c r="B7" s="9" t="s">
        <v>310</v>
      </c>
      <c r="C7" s="9" t="s">
        <v>311</v>
      </c>
      <c r="D7" s="9" t="s">
        <v>312</v>
      </c>
      <c r="E7" s="9">
        <v>6</v>
      </c>
      <c r="F7" s="9" t="s">
        <v>313</v>
      </c>
      <c r="G7" s="19">
        <f t="shared" si="0"/>
        <v>2.45</v>
      </c>
      <c r="H7" s="19">
        <v>2.45</v>
      </c>
      <c r="I7" s="19"/>
      <c r="J7" s="19"/>
      <c r="K7" s="19"/>
      <c r="L7" s="19"/>
      <c r="M7" s="8"/>
    </row>
    <row r="8" s="2" customFormat="1" ht="36.5" customHeight="1" spans="1:13">
      <c r="A8" s="9">
        <v>4</v>
      </c>
      <c r="B8" s="9" t="s">
        <v>314</v>
      </c>
      <c r="C8" s="9" t="s">
        <v>315</v>
      </c>
      <c r="D8" s="9" t="s">
        <v>316</v>
      </c>
      <c r="E8" s="9">
        <v>4</v>
      </c>
      <c r="F8" s="9" t="s">
        <v>317</v>
      </c>
      <c r="G8" s="19">
        <f t="shared" si="0"/>
        <v>1</v>
      </c>
      <c r="H8" s="19">
        <v>1</v>
      </c>
      <c r="I8" s="19"/>
      <c r="J8" s="19"/>
      <c r="K8" s="19"/>
      <c r="L8" s="19"/>
      <c r="M8" s="8"/>
    </row>
    <row r="9" s="2" customFormat="1" ht="36.5" customHeight="1" spans="1:13">
      <c r="A9" s="9">
        <v>5</v>
      </c>
      <c r="B9" s="9" t="s">
        <v>318</v>
      </c>
      <c r="C9" s="9" t="s">
        <v>319</v>
      </c>
      <c r="D9" s="9" t="s">
        <v>320</v>
      </c>
      <c r="E9" s="9">
        <v>50</v>
      </c>
      <c r="F9" s="9" t="s">
        <v>321</v>
      </c>
      <c r="G9" s="19">
        <f t="shared" si="0"/>
        <v>1.05</v>
      </c>
      <c r="H9" s="19">
        <v>1.05</v>
      </c>
      <c r="I9" s="19"/>
      <c r="J9" s="19"/>
      <c r="K9" s="19"/>
      <c r="L9" s="19"/>
      <c r="M9" s="8"/>
    </row>
    <row r="10" s="2" customFormat="1" ht="36.5" customHeight="1" spans="1:13">
      <c r="A10" s="9">
        <v>6</v>
      </c>
      <c r="B10" s="9" t="s">
        <v>322</v>
      </c>
      <c r="C10" s="9" t="s">
        <v>323</v>
      </c>
      <c r="D10" s="9" t="s">
        <v>304</v>
      </c>
      <c r="E10" s="9">
        <v>25000</v>
      </c>
      <c r="F10" s="9" t="s">
        <v>324</v>
      </c>
      <c r="G10" s="19">
        <f t="shared" si="0"/>
        <v>1</v>
      </c>
      <c r="H10" s="19">
        <v>1</v>
      </c>
      <c r="I10" s="19"/>
      <c r="J10" s="19"/>
      <c r="K10" s="19"/>
      <c r="L10" s="19"/>
      <c r="M10" s="8"/>
    </row>
    <row r="11" s="2" customFormat="1" ht="36.5" customHeight="1" spans="1:13">
      <c r="A11" s="9">
        <v>7</v>
      </c>
      <c r="B11" s="9" t="s">
        <v>325</v>
      </c>
      <c r="C11" s="9" t="s">
        <v>326</v>
      </c>
      <c r="D11" s="9" t="s">
        <v>327</v>
      </c>
      <c r="E11" s="9">
        <v>2</v>
      </c>
      <c r="F11" s="9" t="s">
        <v>328</v>
      </c>
      <c r="G11" s="19">
        <f t="shared" si="0"/>
        <v>0.36</v>
      </c>
      <c r="H11" s="19">
        <v>0.36</v>
      </c>
      <c r="I11" s="19"/>
      <c r="J11" s="19"/>
      <c r="K11" s="19"/>
      <c r="L11" s="19"/>
      <c r="M11" s="8"/>
    </row>
    <row r="12" s="2" customFormat="1" ht="36.5" customHeight="1" spans="1:13">
      <c r="A12" s="9">
        <v>8</v>
      </c>
      <c r="B12" s="9" t="s">
        <v>329</v>
      </c>
      <c r="C12" s="9" t="s">
        <v>330</v>
      </c>
      <c r="D12" s="9" t="s">
        <v>331</v>
      </c>
      <c r="E12" s="9">
        <v>10</v>
      </c>
      <c r="F12" s="9" t="s">
        <v>332</v>
      </c>
      <c r="G12" s="19">
        <f t="shared" si="0"/>
        <v>0.56</v>
      </c>
      <c r="H12" s="19">
        <v>0.56</v>
      </c>
      <c r="I12" s="19"/>
      <c r="J12" s="19"/>
      <c r="K12" s="19"/>
      <c r="L12" s="19"/>
      <c r="M12" s="8"/>
    </row>
    <row r="13" s="2" customFormat="1" ht="36.5" customHeight="1" spans="1:13">
      <c r="A13" s="9">
        <v>9</v>
      </c>
      <c r="B13" s="9" t="s">
        <v>333</v>
      </c>
      <c r="C13" s="9" t="s">
        <v>334</v>
      </c>
      <c r="D13" s="9" t="s">
        <v>327</v>
      </c>
      <c r="E13" s="9">
        <v>2</v>
      </c>
      <c r="F13" s="9" t="s">
        <v>335</v>
      </c>
      <c r="G13" s="19">
        <f t="shared" si="0"/>
        <v>1.52</v>
      </c>
      <c r="H13" s="19">
        <v>1.52</v>
      </c>
      <c r="I13" s="19"/>
      <c r="J13" s="19"/>
      <c r="K13" s="19"/>
      <c r="L13" s="19"/>
      <c r="M13" s="8"/>
    </row>
    <row r="14" s="2" customFormat="1" ht="36.5" customHeight="1" spans="1:13">
      <c r="A14" s="9">
        <v>10</v>
      </c>
      <c r="B14" s="9" t="s">
        <v>336</v>
      </c>
      <c r="C14" s="9" t="s">
        <v>337</v>
      </c>
      <c r="D14" s="9" t="s">
        <v>327</v>
      </c>
      <c r="E14" s="9">
        <v>2</v>
      </c>
      <c r="F14" s="9" t="s">
        <v>319</v>
      </c>
      <c r="G14" s="19">
        <f t="shared" si="0"/>
        <v>1</v>
      </c>
      <c r="H14" s="19">
        <v>1</v>
      </c>
      <c r="I14" s="19"/>
      <c r="J14" s="19"/>
      <c r="K14" s="19"/>
      <c r="L14" s="19"/>
      <c r="M14" s="8"/>
    </row>
    <row r="15" s="2" customFormat="1" ht="36.5" customHeight="1" spans="1:13">
      <c r="A15" s="9">
        <v>11</v>
      </c>
      <c r="B15" s="9" t="s">
        <v>338</v>
      </c>
      <c r="C15" s="9" t="s">
        <v>339</v>
      </c>
      <c r="D15" s="9" t="s">
        <v>327</v>
      </c>
      <c r="E15" s="9">
        <v>11</v>
      </c>
      <c r="F15" s="9" t="s">
        <v>340</v>
      </c>
      <c r="G15" s="19">
        <f t="shared" si="0"/>
        <v>4.4</v>
      </c>
      <c r="H15" s="19">
        <v>4.4</v>
      </c>
      <c r="I15" s="19"/>
      <c r="J15" s="19"/>
      <c r="K15" s="19"/>
      <c r="L15" s="19"/>
      <c r="M15" s="8"/>
    </row>
    <row r="16" s="2" customFormat="1" ht="36.5" customHeight="1" spans="1:13">
      <c r="A16" s="9">
        <v>12</v>
      </c>
      <c r="B16" s="9" t="s">
        <v>341</v>
      </c>
      <c r="C16" s="9" t="s">
        <v>342</v>
      </c>
      <c r="D16" s="9" t="s">
        <v>327</v>
      </c>
      <c r="E16" s="9">
        <v>1</v>
      </c>
      <c r="F16" s="9" t="s">
        <v>343</v>
      </c>
      <c r="G16" s="19">
        <f t="shared" si="0"/>
        <v>1.5</v>
      </c>
      <c r="H16" s="19">
        <v>1.5</v>
      </c>
      <c r="I16" s="19"/>
      <c r="J16" s="19"/>
      <c r="K16" s="19"/>
      <c r="L16" s="19"/>
      <c r="M16" s="8"/>
    </row>
    <row r="17" s="2" customFormat="1" ht="36.5" customHeight="1" spans="1:13">
      <c r="A17" s="9">
        <v>13</v>
      </c>
      <c r="B17" s="9" t="s">
        <v>344</v>
      </c>
      <c r="C17" s="9" t="s">
        <v>345</v>
      </c>
      <c r="D17" s="9" t="s">
        <v>331</v>
      </c>
      <c r="E17" s="9">
        <v>6</v>
      </c>
      <c r="F17" s="9" t="s">
        <v>346</v>
      </c>
      <c r="G17" s="19">
        <f t="shared" si="0"/>
        <v>0.48</v>
      </c>
      <c r="H17" s="19">
        <v>0.48</v>
      </c>
      <c r="I17" s="19"/>
      <c r="J17" s="19"/>
      <c r="K17" s="19"/>
      <c r="L17" s="19"/>
      <c r="M17" s="8"/>
    </row>
    <row r="18" s="2" customFormat="1" ht="36.5" customHeight="1" spans="1:13">
      <c r="A18" s="9">
        <v>14</v>
      </c>
      <c r="B18" s="9" t="s">
        <v>344</v>
      </c>
      <c r="C18" s="9" t="s">
        <v>345</v>
      </c>
      <c r="D18" s="9" t="s">
        <v>331</v>
      </c>
      <c r="E18" s="9">
        <v>10</v>
      </c>
      <c r="F18" s="9" t="s">
        <v>347</v>
      </c>
      <c r="G18" s="19">
        <f t="shared" si="0"/>
        <v>0.3</v>
      </c>
      <c r="H18" s="19">
        <v>0.3</v>
      </c>
      <c r="I18" s="19"/>
      <c r="J18" s="19"/>
      <c r="K18" s="19"/>
      <c r="L18" s="19"/>
      <c r="M18" s="8"/>
    </row>
    <row r="19" s="2" customFormat="1" ht="36.5" customHeight="1" spans="1:13">
      <c r="A19" s="9">
        <v>15</v>
      </c>
      <c r="B19" s="9" t="s">
        <v>348</v>
      </c>
      <c r="C19" s="9" t="s">
        <v>349</v>
      </c>
      <c r="D19" s="9" t="s">
        <v>327</v>
      </c>
      <c r="E19" s="9">
        <v>20</v>
      </c>
      <c r="F19" s="9" t="s">
        <v>350</v>
      </c>
      <c r="G19" s="19">
        <f t="shared" si="0"/>
        <v>1</v>
      </c>
      <c r="H19" s="19">
        <v>1</v>
      </c>
      <c r="I19" s="19"/>
      <c r="J19" s="19"/>
      <c r="K19" s="19"/>
      <c r="L19" s="19"/>
      <c r="M19" s="8"/>
    </row>
    <row r="20" s="2" customFormat="1" ht="36.5" customHeight="1" spans="1:13">
      <c r="A20" s="9">
        <v>16</v>
      </c>
      <c r="B20" s="9" t="s">
        <v>351</v>
      </c>
      <c r="C20" s="9" t="s">
        <v>352</v>
      </c>
      <c r="D20" s="9" t="s">
        <v>353</v>
      </c>
      <c r="E20" s="9">
        <v>30</v>
      </c>
      <c r="F20" s="9" t="s">
        <v>354</v>
      </c>
      <c r="G20" s="19">
        <f t="shared" si="0"/>
        <v>0.9</v>
      </c>
      <c r="H20" s="19">
        <v>0.9</v>
      </c>
      <c r="I20" s="19"/>
      <c r="J20" s="19"/>
      <c r="K20" s="19"/>
      <c r="L20" s="19"/>
      <c r="M20" s="8"/>
    </row>
    <row r="21" s="2" customFormat="1" ht="36.5" customHeight="1" spans="1:13">
      <c r="A21" s="20" t="s">
        <v>355</v>
      </c>
      <c r="B21" s="21"/>
      <c r="C21" s="21"/>
      <c r="D21" s="21"/>
      <c r="E21" s="21"/>
      <c r="F21" s="22"/>
      <c r="G21" s="23">
        <f t="shared" ref="G21:L21" si="1">SUM(G5:G20)</f>
        <v>22.87</v>
      </c>
      <c r="H21" s="18">
        <f t="shared" si="1"/>
        <v>22.87</v>
      </c>
      <c r="I21" s="18">
        <f t="shared" si="1"/>
        <v>0</v>
      </c>
      <c r="J21" s="18">
        <f t="shared" si="1"/>
        <v>0</v>
      </c>
      <c r="K21" s="18">
        <f t="shared" si="1"/>
        <v>0</v>
      </c>
      <c r="L21" s="18">
        <f t="shared" si="1"/>
        <v>0</v>
      </c>
      <c r="M21" s="28"/>
    </row>
  </sheetData>
  <mergeCells count="12">
    <mergeCell ref="A1:M1"/>
    <mergeCell ref="A2:F2"/>
    <mergeCell ref="L2:M2"/>
    <mergeCell ref="G3:L3"/>
    <mergeCell ref="A21:F21"/>
    <mergeCell ref="A3:A4"/>
    <mergeCell ref="B3:B4"/>
    <mergeCell ref="C3:C4"/>
    <mergeCell ref="D3:D4"/>
    <mergeCell ref="E3:E4"/>
    <mergeCell ref="F3:F4"/>
    <mergeCell ref="M3:M4"/>
  </mergeCells>
  <conditionalFormatting sqref="H19">
    <cfRule type="cellIs" dxfId="0" priority="1" stopIfTrue="1" operator="equal">
      <formula>0</formula>
    </cfRule>
  </conditionalFormatting>
  <conditionalFormatting sqref="G5:L18 G20:L21 G19 I19:L19">
    <cfRule type="cellIs" dxfId="0" priority="2" stopIfTrue="1" operator="equal">
      <formula>0</formula>
    </cfRule>
  </conditionalFormatting>
  <printOptions horizontalCentered="1" verticalCentered="1"/>
  <pageMargins left="0.94375" right="1.02291666666667" top="0.747916666666667" bottom="0.707638888888889" header="0.313888888888889" footer="0.313888888888889"/>
  <pageSetup paperSize="9"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35"/>
  <sheetViews>
    <sheetView showGridLines="0" showZeros="0" topLeftCell="A18" workbookViewId="0">
      <selection activeCell="D24" sqref="D24"/>
    </sheetView>
  </sheetViews>
  <sheetFormatPr defaultColWidth="9.12222222222222" defaultRowHeight="12.75" customHeight="1"/>
  <cols>
    <col min="1" max="1" width="37.5" customWidth="1"/>
    <col min="2" max="2" width="15.3777777777778" customWidth="1"/>
    <col min="3" max="3" width="31.3777777777778" customWidth="1"/>
    <col min="4" max="4" width="16" customWidth="1"/>
  </cols>
  <sheetData>
    <row r="1" ht="30" customHeight="1" spans="1:4">
      <c r="A1" s="42" t="s">
        <v>23</v>
      </c>
      <c r="B1" s="42"/>
      <c r="C1" s="42"/>
      <c r="D1" s="42"/>
    </row>
    <row r="2" ht="22.05" customHeight="1" spans="1:4">
      <c r="A2" s="62" t="str">
        <f>(部门基本情况表!A2)</f>
        <v>编报单位：万荣县通化镇人民政府</v>
      </c>
      <c r="B2" s="62"/>
      <c r="C2" s="168"/>
      <c r="D2" s="163" t="s">
        <v>24</v>
      </c>
    </row>
    <row r="3" ht="20.7" customHeight="1" spans="1:4">
      <c r="A3" s="142" t="s">
        <v>25</v>
      </c>
      <c r="B3" s="169"/>
      <c r="C3" s="170" t="s">
        <v>26</v>
      </c>
      <c r="D3" s="171"/>
    </row>
    <row r="4" ht="20.7" customHeight="1" spans="1:4">
      <c r="A4" s="44" t="s">
        <v>27</v>
      </c>
      <c r="B4" s="172" t="s">
        <v>28</v>
      </c>
      <c r="C4" s="173" t="s">
        <v>27</v>
      </c>
      <c r="D4" s="174" t="s">
        <v>28</v>
      </c>
    </row>
    <row r="5" ht="20.7" customHeight="1" spans="1:6">
      <c r="A5" s="175" t="s">
        <v>29</v>
      </c>
      <c r="B5" s="149">
        <f>SUM(B6:B7)</f>
        <v>8543282</v>
      </c>
      <c r="C5" s="148" t="s">
        <v>30</v>
      </c>
      <c r="D5" s="147">
        <v>4307614</v>
      </c>
      <c r="E5" s="176"/>
      <c r="F5" s="41"/>
    </row>
    <row r="6" ht="20.7" customHeight="1" spans="1:7">
      <c r="A6" s="177" t="s">
        <v>31</v>
      </c>
      <c r="B6" s="154">
        <f>SUM('部门预算收入总表（二）'!D5)</f>
        <v>8543282</v>
      </c>
      <c r="C6" s="148" t="s">
        <v>32</v>
      </c>
      <c r="D6" s="147"/>
      <c r="F6" s="41"/>
      <c r="G6" s="41"/>
    </row>
    <row r="7" ht="20.7" customHeight="1" spans="1:6">
      <c r="A7" s="146" t="s">
        <v>33</v>
      </c>
      <c r="B7" s="154">
        <f>SUM('部门预算收入总表（二）'!E5)</f>
        <v>0</v>
      </c>
      <c r="C7" s="148" t="s">
        <v>34</v>
      </c>
      <c r="D7" s="147"/>
      <c r="E7" s="41"/>
      <c r="F7" s="41"/>
    </row>
    <row r="8" ht="20.7" customHeight="1" spans="1:6">
      <c r="A8" s="177" t="s">
        <v>35</v>
      </c>
      <c r="B8" s="154">
        <f>SUM('部门预算收入总表（二）'!F5)</f>
        <v>0</v>
      </c>
      <c r="C8" s="148" t="s">
        <v>36</v>
      </c>
      <c r="D8" s="147"/>
      <c r="E8" s="41"/>
      <c r="F8" s="41"/>
    </row>
    <row r="9" ht="20.7" customHeight="1" spans="1:7">
      <c r="A9" s="177" t="s">
        <v>37</v>
      </c>
      <c r="B9" s="178"/>
      <c r="C9" s="148" t="s">
        <v>38</v>
      </c>
      <c r="D9" s="147"/>
      <c r="E9" s="41"/>
      <c r="F9" s="41"/>
      <c r="G9" s="41"/>
    </row>
    <row r="10" ht="20.7" customHeight="1" spans="1:7">
      <c r="A10" s="177" t="s">
        <v>39</v>
      </c>
      <c r="B10" s="178">
        <f>SUM('部门预算收入总表（二）'!G5)</f>
        <v>0</v>
      </c>
      <c r="C10" s="148" t="s">
        <v>40</v>
      </c>
      <c r="D10" s="147"/>
      <c r="E10" s="176"/>
      <c r="F10" s="41"/>
      <c r="G10" s="41"/>
    </row>
    <row r="11" ht="20.7" customHeight="1" spans="1:7">
      <c r="A11" s="72"/>
      <c r="B11" s="156"/>
      <c r="C11" s="38" t="s">
        <v>41</v>
      </c>
      <c r="D11" s="147">
        <v>208500</v>
      </c>
      <c r="E11" s="41"/>
      <c r="F11" s="41"/>
      <c r="G11" s="41"/>
    </row>
    <row r="12" ht="20.7" customHeight="1" spans="1:6">
      <c r="A12" s="72"/>
      <c r="B12" s="156"/>
      <c r="C12" s="148" t="s">
        <v>42</v>
      </c>
      <c r="D12" s="153">
        <v>477202</v>
      </c>
      <c r="E12" s="41"/>
      <c r="F12" s="41"/>
    </row>
    <row r="13" ht="20.7" customHeight="1" spans="1:7">
      <c r="A13" s="72"/>
      <c r="B13" s="156"/>
      <c r="C13" s="148" t="s">
        <v>43</v>
      </c>
      <c r="D13" s="149"/>
      <c r="E13" s="41"/>
      <c r="F13" s="41"/>
      <c r="G13" s="41"/>
    </row>
    <row r="14" ht="20.7" customHeight="1" spans="1:6">
      <c r="A14" s="72"/>
      <c r="B14" s="156"/>
      <c r="C14" s="38" t="s">
        <v>44</v>
      </c>
      <c r="D14" s="149">
        <v>184617</v>
      </c>
      <c r="E14" s="41"/>
      <c r="F14" s="41"/>
    </row>
    <row r="15" ht="20.7" customHeight="1" spans="1:7">
      <c r="A15" s="72"/>
      <c r="B15" s="156"/>
      <c r="C15" s="148" t="s">
        <v>45</v>
      </c>
      <c r="D15" s="149"/>
      <c r="E15" s="41"/>
      <c r="F15" s="41"/>
      <c r="G15" s="41"/>
    </row>
    <row r="16" ht="20.7" customHeight="1" spans="1:6">
      <c r="A16" s="72"/>
      <c r="B16" s="156"/>
      <c r="C16" s="148" t="s">
        <v>46</v>
      </c>
      <c r="D16" s="149">
        <v>933300</v>
      </c>
      <c r="E16" s="41"/>
      <c r="F16" s="41"/>
    </row>
    <row r="17" ht="20.7" customHeight="1" spans="1:5">
      <c r="A17" s="72"/>
      <c r="B17" s="156"/>
      <c r="C17" s="148" t="s">
        <v>47</v>
      </c>
      <c r="D17" s="149">
        <v>2088000</v>
      </c>
      <c r="E17" s="41"/>
    </row>
    <row r="18" ht="20.7" customHeight="1" spans="1:8">
      <c r="A18" s="72"/>
      <c r="B18" s="156"/>
      <c r="C18" s="148" t="s">
        <v>48</v>
      </c>
      <c r="D18" s="149"/>
      <c r="E18" s="41"/>
      <c r="F18" s="41"/>
      <c r="G18" s="41"/>
      <c r="H18" s="41"/>
    </row>
    <row r="19" ht="20.7" customHeight="1" spans="1:8">
      <c r="A19" s="72"/>
      <c r="B19" s="156"/>
      <c r="C19" s="148" t="s">
        <v>49</v>
      </c>
      <c r="D19" s="149"/>
      <c r="E19" s="41"/>
      <c r="F19" s="41"/>
      <c r="G19" s="41"/>
      <c r="H19" s="41"/>
    </row>
    <row r="20" ht="20.7" customHeight="1" spans="1:6">
      <c r="A20" s="72"/>
      <c r="B20" s="156"/>
      <c r="C20" s="148" t="s">
        <v>50</v>
      </c>
      <c r="D20" s="149">
        <v>12000</v>
      </c>
      <c r="E20" s="41"/>
      <c r="F20" s="41"/>
    </row>
    <row r="21" ht="20.7" customHeight="1" spans="1:4">
      <c r="A21" s="72"/>
      <c r="B21" s="156"/>
      <c r="C21" s="148" t="s">
        <v>51</v>
      </c>
      <c r="D21" s="149"/>
    </row>
    <row r="22" ht="20.7" customHeight="1" spans="1:5">
      <c r="A22" s="72"/>
      <c r="B22" s="156"/>
      <c r="C22" s="148" t="s">
        <v>52</v>
      </c>
      <c r="D22" s="149"/>
      <c r="E22" s="41"/>
    </row>
    <row r="23" ht="20.7" customHeight="1" spans="1:6">
      <c r="A23" s="72"/>
      <c r="B23" s="156"/>
      <c r="C23" s="38" t="s">
        <v>53</v>
      </c>
      <c r="D23" s="149"/>
      <c r="E23" s="41"/>
      <c r="F23" s="41"/>
    </row>
    <row r="24" ht="20.7" customHeight="1" spans="1:7">
      <c r="A24" s="72"/>
      <c r="B24" s="156"/>
      <c r="C24" s="148" t="s">
        <v>54</v>
      </c>
      <c r="D24" s="149">
        <v>332049</v>
      </c>
      <c r="E24" s="41"/>
      <c r="F24" s="41"/>
      <c r="G24" s="41"/>
    </row>
    <row r="25" ht="20.7" customHeight="1" spans="1:7">
      <c r="A25" s="72"/>
      <c r="B25" s="156"/>
      <c r="C25" s="148" t="s">
        <v>55</v>
      </c>
      <c r="D25" s="147"/>
      <c r="E25" s="41"/>
      <c r="F25" s="41"/>
      <c r="G25" s="41"/>
    </row>
    <row r="26" ht="20.7" customHeight="1" spans="1:7">
      <c r="A26" s="72"/>
      <c r="B26" s="156"/>
      <c r="C26" s="157" t="s">
        <v>56</v>
      </c>
      <c r="D26" s="147"/>
      <c r="E26" s="41"/>
      <c r="F26" s="41"/>
      <c r="G26" s="41"/>
    </row>
    <row r="27" ht="20.7" customHeight="1" spans="1:7">
      <c r="A27" s="72"/>
      <c r="B27" s="156"/>
      <c r="C27" s="148" t="s">
        <v>57</v>
      </c>
      <c r="D27" s="147">
        <v>0</v>
      </c>
      <c r="E27" s="41"/>
      <c r="F27" s="41"/>
      <c r="G27" s="41"/>
    </row>
    <row r="28" ht="20.7" customHeight="1" spans="1:7">
      <c r="A28" s="72"/>
      <c r="B28" s="155"/>
      <c r="C28" s="148" t="s">
        <v>58</v>
      </c>
      <c r="D28" s="147">
        <v>0</v>
      </c>
      <c r="E28" s="41"/>
      <c r="F28" s="41"/>
      <c r="G28" s="41"/>
    </row>
    <row r="29" ht="20.7" customHeight="1" spans="1:6">
      <c r="A29" s="72"/>
      <c r="B29" s="156"/>
      <c r="C29" s="148" t="s">
        <v>59</v>
      </c>
      <c r="D29" s="147">
        <v>0</v>
      </c>
      <c r="E29" s="41"/>
      <c r="F29" s="41"/>
    </row>
    <row r="30" ht="20.7" customHeight="1" spans="1:8">
      <c r="A30" s="72"/>
      <c r="B30" s="156"/>
      <c r="C30" s="148" t="s">
        <v>60</v>
      </c>
      <c r="D30" s="147">
        <v>0</v>
      </c>
      <c r="E30" s="41"/>
      <c r="F30" s="41"/>
      <c r="G30" s="41"/>
      <c r="H30" s="41"/>
    </row>
    <row r="31" ht="20.7" customHeight="1" spans="1:9">
      <c r="A31" s="72"/>
      <c r="B31" s="156"/>
      <c r="C31" s="157" t="s">
        <v>61</v>
      </c>
      <c r="D31" s="147">
        <v>0</v>
      </c>
      <c r="E31" s="41"/>
      <c r="F31" s="41"/>
      <c r="G31" s="41"/>
      <c r="H31" s="41"/>
      <c r="I31" s="41"/>
    </row>
    <row r="32" ht="20.7" customHeight="1" spans="1:7">
      <c r="A32" s="72"/>
      <c r="B32" s="179"/>
      <c r="C32" s="157" t="s">
        <v>62</v>
      </c>
      <c r="D32" s="149">
        <v>0</v>
      </c>
      <c r="E32" s="41"/>
      <c r="F32" s="41"/>
      <c r="G32" s="41"/>
    </row>
    <row r="33" ht="20.7" customHeight="1" spans="1:5">
      <c r="A33" s="16" t="s">
        <v>63</v>
      </c>
      <c r="B33" s="180">
        <f>SUM(B5+B8+B9+B10)</f>
        <v>8543282</v>
      </c>
      <c r="C33" s="33" t="s">
        <v>64</v>
      </c>
      <c r="D33" s="154">
        <f>SUM(D5:D32)</f>
        <v>8543282</v>
      </c>
      <c r="E33" s="41"/>
    </row>
    <row r="34" customHeight="1" spans="2:3">
      <c r="B34" s="41"/>
      <c r="C34" s="41"/>
    </row>
    <row r="35" customHeight="1" spans="2:2">
      <c r="B35" s="41"/>
    </row>
  </sheetData>
  <mergeCells count="2">
    <mergeCell ref="A1:D1"/>
    <mergeCell ref="A2:B2"/>
  </mergeCells>
  <printOptions horizontalCentered="1" verticalCentered="1"/>
  <pageMargins left="0.904166666666667" right="0.904166666666667" top="1.02291666666667" bottom="0.94375" header="0.275" footer="0.393055555555556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D8" sqref="D8"/>
    </sheetView>
  </sheetViews>
  <sheetFormatPr defaultColWidth="9.12222222222222" defaultRowHeight="12.75" customHeight="1" outlineLevelCol="6"/>
  <cols>
    <col min="1" max="1" width="12.3777777777778" customWidth="1"/>
    <col min="2" max="2" width="17.3777777777778" customWidth="1"/>
    <col min="3" max="3" width="16.3777777777778" customWidth="1"/>
    <col min="4" max="5" width="14.5" customWidth="1"/>
    <col min="6" max="6" width="12.5" customWidth="1"/>
    <col min="7" max="7" width="12.6222222222222" customWidth="1"/>
  </cols>
  <sheetData>
    <row r="1" ht="29" customHeight="1" spans="1:7">
      <c r="A1" s="42" t="s">
        <v>65</v>
      </c>
      <c r="B1" s="42"/>
      <c r="C1" s="42"/>
      <c r="D1" s="42"/>
      <c r="E1" s="42"/>
      <c r="F1" s="42"/>
      <c r="G1" s="42"/>
    </row>
    <row r="2" ht="25.05" customHeight="1" spans="1:7">
      <c r="A2" s="62" t="str">
        <f>(部门基本情况表!A2)</f>
        <v>编报单位：万荣县通化镇人民政府</v>
      </c>
      <c r="B2" s="62"/>
      <c r="C2" s="62"/>
      <c r="D2" s="62"/>
      <c r="E2" s="62"/>
      <c r="G2" s="163" t="s">
        <v>24</v>
      </c>
    </row>
    <row r="3" ht="33" customHeight="1" spans="1:7">
      <c r="A3" s="48" t="s">
        <v>66</v>
      </c>
      <c r="B3" s="49"/>
      <c r="C3" s="65" t="s">
        <v>67</v>
      </c>
      <c r="D3" s="39" t="s">
        <v>68</v>
      </c>
      <c r="E3" s="164"/>
      <c r="F3" s="65" t="s">
        <v>69</v>
      </c>
      <c r="G3" s="165" t="s">
        <v>70</v>
      </c>
    </row>
    <row r="4" ht="33" customHeight="1" spans="1:7">
      <c r="A4" s="33" t="s">
        <v>71</v>
      </c>
      <c r="B4" s="33" t="s">
        <v>72</v>
      </c>
      <c r="C4" s="65"/>
      <c r="D4" s="166" t="s">
        <v>73</v>
      </c>
      <c r="E4" s="74" t="s">
        <v>74</v>
      </c>
      <c r="F4" s="65"/>
      <c r="G4" s="75"/>
    </row>
    <row r="5" ht="34" customHeight="1" spans="1:7">
      <c r="A5" s="141"/>
      <c r="B5" s="140" t="s">
        <v>22</v>
      </c>
      <c r="C5" s="149">
        <f t="shared" ref="C5:C16" si="0">SUM(D5:G5)</f>
        <v>8543282</v>
      </c>
      <c r="D5" s="149">
        <f>SUM('财政拨款预算收支总表（四）'!B7)</f>
        <v>8543282</v>
      </c>
      <c r="E5" s="149">
        <f>SUM('财政拨款预算收支总表（四）'!B8)</f>
        <v>0</v>
      </c>
      <c r="F5" s="149">
        <f>SUM('政府性基金预算收入表（九）'!C5)</f>
        <v>0</v>
      </c>
      <c r="G5" s="149">
        <f>SUM(G11:G12)</f>
        <v>0</v>
      </c>
    </row>
    <row r="6" ht="34" customHeight="1" spans="1:7">
      <c r="A6" s="162" t="s">
        <v>75</v>
      </c>
      <c r="B6" s="162" t="s">
        <v>76</v>
      </c>
      <c r="C6" s="149">
        <f t="shared" si="0"/>
        <v>4307614</v>
      </c>
      <c r="D6" s="149">
        <v>4307614</v>
      </c>
      <c r="E6" s="149"/>
      <c r="F6" s="149"/>
      <c r="G6" s="167"/>
    </row>
    <row r="7" ht="34" customHeight="1" spans="1:7">
      <c r="A7" s="65" t="s">
        <v>77</v>
      </c>
      <c r="B7" s="162" t="s">
        <v>78</v>
      </c>
      <c r="C7" s="149">
        <f t="shared" si="0"/>
        <v>454441</v>
      </c>
      <c r="D7" s="149">
        <v>454441</v>
      </c>
      <c r="E7" s="149"/>
      <c r="F7" s="149"/>
      <c r="G7" s="167"/>
    </row>
    <row r="8" ht="34" customHeight="1" spans="1:7">
      <c r="A8" s="162" t="s">
        <v>79</v>
      </c>
      <c r="B8" s="162" t="s">
        <v>80</v>
      </c>
      <c r="C8" s="149">
        <f t="shared" si="0"/>
        <v>15761</v>
      </c>
      <c r="D8" s="149">
        <v>15761</v>
      </c>
      <c r="E8" s="149"/>
      <c r="F8" s="149"/>
      <c r="G8" s="149"/>
    </row>
    <row r="9" ht="34" customHeight="1" spans="1:7">
      <c r="A9" s="162" t="s">
        <v>81</v>
      </c>
      <c r="B9" s="162" t="s">
        <v>82</v>
      </c>
      <c r="C9" s="149">
        <f t="shared" si="0"/>
        <v>184617</v>
      </c>
      <c r="D9" s="149">
        <v>184617</v>
      </c>
      <c r="E9" s="149"/>
      <c r="F9" s="149"/>
      <c r="G9" s="149"/>
    </row>
    <row r="10" ht="34" customHeight="1" spans="1:7">
      <c r="A10" s="162" t="s">
        <v>83</v>
      </c>
      <c r="B10" s="162" t="s">
        <v>84</v>
      </c>
      <c r="C10" s="149">
        <f t="shared" si="0"/>
        <v>332049</v>
      </c>
      <c r="D10" s="149">
        <v>332049</v>
      </c>
      <c r="E10" s="149"/>
      <c r="F10" s="149"/>
      <c r="G10" s="149"/>
    </row>
    <row r="11" ht="34" customHeight="1" spans="1:7">
      <c r="A11" s="65">
        <v>2080899</v>
      </c>
      <c r="B11" s="162" t="s">
        <v>85</v>
      </c>
      <c r="C11" s="149">
        <f t="shared" si="0"/>
        <v>7000</v>
      </c>
      <c r="D11" s="149">
        <v>7000</v>
      </c>
      <c r="E11" s="149"/>
      <c r="F11" s="149"/>
      <c r="G11" s="149"/>
    </row>
    <row r="12" ht="34" customHeight="1" spans="1:7">
      <c r="A12" s="65">
        <v>2120201</v>
      </c>
      <c r="B12" s="162" t="s">
        <v>86</v>
      </c>
      <c r="C12" s="149">
        <f t="shared" si="0"/>
        <v>845300</v>
      </c>
      <c r="D12" s="149">
        <v>845300</v>
      </c>
      <c r="E12" s="149"/>
      <c r="F12" s="149"/>
      <c r="G12" s="149"/>
    </row>
    <row r="13" ht="34" customHeight="1" spans="1:7">
      <c r="A13" s="65" t="s">
        <v>87</v>
      </c>
      <c r="B13" s="162" t="s">
        <v>88</v>
      </c>
      <c r="C13" s="149">
        <f t="shared" si="0"/>
        <v>88000</v>
      </c>
      <c r="D13" s="149">
        <v>88000</v>
      </c>
      <c r="E13" s="149"/>
      <c r="F13" s="149"/>
      <c r="G13" s="149"/>
    </row>
    <row r="14" ht="34" customHeight="1" spans="1:7">
      <c r="A14" s="65" t="s">
        <v>89</v>
      </c>
      <c r="B14" s="162" t="s">
        <v>90</v>
      </c>
      <c r="C14" s="149">
        <f t="shared" si="0"/>
        <v>12000</v>
      </c>
      <c r="D14" s="149">
        <v>12000</v>
      </c>
      <c r="E14" s="149"/>
      <c r="F14" s="149"/>
      <c r="G14" s="149"/>
    </row>
    <row r="15" ht="34" customHeight="1" spans="1:7">
      <c r="A15" s="65" t="s">
        <v>91</v>
      </c>
      <c r="B15" s="162" t="s">
        <v>92</v>
      </c>
      <c r="C15" s="149">
        <f t="shared" si="0"/>
        <v>2088000</v>
      </c>
      <c r="D15" s="149">
        <v>2088000</v>
      </c>
      <c r="E15" s="149"/>
      <c r="F15" s="149"/>
      <c r="G15" s="149"/>
    </row>
    <row r="16" ht="34" customHeight="1" spans="1:7">
      <c r="A16" s="75">
        <v>2070199</v>
      </c>
      <c r="B16" s="162" t="s">
        <v>93</v>
      </c>
      <c r="C16" s="149">
        <f t="shared" si="0"/>
        <v>208500</v>
      </c>
      <c r="D16" s="149">
        <v>208500</v>
      </c>
      <c r="E16" s="72"/>
      <c r="F16" s="72"/>
      <c r="G16" s="72"/>
    </row>
    <row r="17" ht="34" customHeight="1" spans="1:7">
      <c r="A17" s="162"/>
      <c r="B17" s="162"/>
      <c r="C17" s="149"/>
      <c r="D17" s="149"/>
      <c r="E17" s="72"/>
      <c r="F17" s="72"/>
      <c r="G17" s="72"/>
    </row>
    <row r="18" ht="34" customHeight="1" spans="1:7">
      <c r="A18" s="162"/>
      <c r="B18" s="162"/>
      <c r="C18" s="149"/>
      <c r="D18" s="149"/>
      <c r="E18" s="72"/>
      <c r="F18" s="72"/>
      <c r="G18" s="72"/>
    </row>
    <row r="19" ht="34" customHeight="1" spans="1:7">
      <c r="A19" s="162"/>
      <c r="B19" s="75"/>
      <c r="C19" s="149"/>
      <c r="D19" s="149"/>
      <c r="E19" s="72"/>
      <c r="F19" s="72"/>
      <c r="G19" s="72"/>
    </row>
    <row r="20" ht="34" customHeight="1" spans="1:7">
      <c r="A20" s="72"/>
      <c r="B20" s="72"/>
      <c r="C20" s="72"/>
      <c r="D20" s="72"/>
      <c r="E20" s="72"/>
      <c r="F20" s="72"/>
      <c r="G20" s="72"/>
    </row>
    <row r="21" ht="34" customHeight="1" spans="1:7">
      <c r="A21" s="72"/>
      <c r="B21" s="72"/>
      <c r="C21" s="72"/>
      <c r="D21" s="72"/>
      <c r="E21" s="72"/>
      <c r="F21" s="72"/>
      <c r="G21" s="72"/>
    </row>
  </sheetData>
  <mergeCells count="7">
    <mergeCell ref="A1:G1"/>
    <mergeCell ref="A2:E2"/>
    <mergeCell ref="A3:B3"/>
    <mergeCell ref="D3:E3"/>
    <mergeCell ref="C3:C4"/>
    <mergeCell ref="F3:F4"/>
    <mergeCell ref="G3:G4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showGridLines="0" showZeros="0" topLeftCell="A7" workbookViewId="0">
      <selection activeCell="C25" sqref="C25"/>
    </sheetView>
  </sheetViews>
  <sheetFormatPr defaultColWidth="9.12222222222222" defaultRowHeight="12.75" customHeight="1" outlineLevelCol="5"/>
  <cols>
    <col min="1" max="1" width="9.87777777777778" customWidth="1"/>
    <col min="2" max="2" width="18.1222222222222" customWidth="1"/>
    <col min="3" max="3" width="25.8777777777778" customWidth="1"/>
    <col min="4" max="4" width="16" customWidth="1"/>
    <col min="5" max="6" width="15.1222222222222" customWidth="1"/>
  </cols>
  <sheetData>
    <row r="1" ht="34.95" customHeight="1" spans="1:6">
      <c r="A1" s="42" t="s">
        <v>94</v>
      </c>
      <c r="B1" s="42"/>
      <c r="C1" s="42"/>
      <c r="D1" s="42"/>
      <c r="E1" s="42"/>
      <c r="F1" s="42"/>
    </row>
    <row r="2" ht="25.05" customHeight="1" spans="1:6">
      <c r="A2" s="62" t="str">
        <f>(部门基本情况表!A2)</f>
        <v>编报单位：万荣县通化镇人民政府</v>
      </c>
      <c r="B2" s="62"/>
      <c r="C2" s="62"/>
      <c r="D2" s="62"/>
      <c r="F2" s="31" t="s">
        <v>24</v>
      </c>
    </row>
    <row r="3" ht="34.05" customHeight="1" spans="1:6">
      <c r="A3" s="48" t="s">
        <v>95</v>
      </c>
      <c r="B3" s="45"/>
      <c r="C3" s="49"/>
      <c r="D3" s="39" t="s">
        <v>96</v>
      </c>
      <c r="E3" s="39" t="s">
        <v>97</v>
      </c>
      <c r="F3" s="65" t="s">
        <v>98</v>
      </c>
    </row>
    <row r="4" ht="34.05" customHeight="1" spans="1:6">
      <c r="A4" s="32" t="s">
        <v>71</v>
      </c>
      <c r="B4" s="32" t="s">
        <v>72</v>
      </c>
      <c r="C4" s="33" t="s">
        <v>99</v>
      </c>
      <c r="D4" s="159"/>
      <c r="E4" s="159"/>
      <c r="F4" s="145"/>
    </row>
    <row r="5" ht="33.15" customHeight="1" spans="1:6">
      <c r="A5" s="160"/>
      <c r="B5" s="34"/>
      <c r="C5" s="161" t="s">
        <v>22</v>
      </c>
      <c r="D5" s="151">
        <f>SUM(E5:F5)</f>
        <v>8543282</v>
      </c>
      <c r="E5" s="151">
        <f>SUM(E6:E38)</f>
        <v>5294482</v>
      </c>
      <c r="F5" s="149">
        <f>SUM(F6:F38)</f>
        <v>3248800</v>
      </c>
    </row>
    <row r="6" ht="33.15" customHeight="1" spans="1:6">
      <c r="A6" s="162" t="str">
        <f>'一般公共预算财政拨款基本及项目经济分类总表（八）'!A6</f>
        <v>2010301</v>
      </c>
      <c r="B6" s="162" t="str">
        <f>'一般公共预算财政拨款基本及项目经济分类总表（八）'!B6</f>
        <v>行政运行</v>
      </c>
      <c r="C6" s="162" t="str">
        <f>'一般公共预算财政拨款基本及项目经济分类总表（八）'!C6</f>
        <v>基本支出</v>
      </c>
      <c r="D6" s="151">
        <f>SUM(E6:F6)</f>
        <v>4307614</v>
      </c>
      <c r="E6" s="151">
        <f>SUM('一般公共预算财政拨款基本及项目经济分类总表（八）'!E6)</f>
        <v>4307614</v>
      </c>
      <c r="F6" s="149"/>
    </row>
    <row r="7" ht="33.15" customHeight="1" spans="1:6">
      <c r="A7" s="162" t="str">
        <f>'一般公共预算财政拨款基本及项目经济分类总表（八）'!A7</f>
        <v>2080505</v>
      </c>
      <c r="B7" s="162" t="str">
        <f>'一般公共预算财政拨款基本及项目经济分类总表（八）'!B7</f>
        <v>机关事业单位基本养老保险缴费支出</v>
      </c>
      <c r="C7" s="162" t="str">
        <f>'一般公共预算财政拨款基本及项目经济分类总表（八）'!C7</f>
        <v>机关事业单位基本养老       保险缴费</v>
      </c>
      <c r="D7" s="151">
        <f t="shared" ref="D7:D26" si="0">SUM(E7:F7)</f>
        <v>454441</v>
      </c>
      <c r="E7" s="151">
        <f>SUM('一般公共预算财政拨款基本及项目经济分类总表（八）'!E7)</f>
        <v>454441</v>
      </c>
      <c r="F7" s="149"/>
    </row>
    <row r="8" ht="33.15" customHeight="1" spans="1:6">
      <c r="A8" s="162" t="str">
        <f>'一般公共预算财政拨款基本及项目经济分类总表（八）'!A8</f>
        <v>2089999</v>
      </c>
      <c r="B8" s="162" t="str">
        <f>'一般公共预算财政拨款基本及项目经济分类总表（八）'!B8</f>
        <v>其他社会保障和就业支出</v>
      </c>
      <c r="C8" s="162" t="str">
        <f>'一般公共预算财政拨款基本及项目经济分类总表（八）'!C8</f>
        <v>失业、工伤保险缴费</v>
      </c>
      <c r="D8" s="151">
        <f t="shared" si="0"/>
        <v>15761</v>
      </c>
      <c r="E8" s="151">
        <f>SUM('一般公共预算财政拨款基本及项目经济分类总表（八）'!E8)</f>
        <v>15761</v>
      </c>
      <c r="F8" s="149"/>
    </row>
    <row r="9" ht="33.15" customHeight="1" spans="1:6">
      <c r="A9" s="162" t="str">
        <f>'一般公共预算财政拨款基本及项目经济分类总表（八）'!A9</f>
        <v>2101101</v>
      </c>
      <c r="B9" s="162" t="str">
        <f>'一般公共预算财政拨款基本及项目经济分类总表（八）'!B9</f>
        <v>行政单位医疗</v>
      </c>
      <c r="C9" s="162" t="str">
        <f>'一般公共预算财政拨款基本及项目经济分类总表（八）'!C9</f>
        <v>职工基本医疗保险缴费</v>
      </c>
      <c r="D9" s="151">
        <f t="shared" si="0"/>
        <v>184617</v>
      </c>
      <c r="E9" s="151">
        <f>SUM('一般公共预算财政拨款基本及项目经济分类总表（八）'!E9)</f>
        <v>184617</v>
      </c>
      <c r="F9" s="149"/>
    </row>
    <row r="10" ht="33.15" customHeight="1" spans="1:6">
      <c r="A10" s="162" t="str">
        <f>'一般公共预算财政拨款基本及项目经济分类总表（八）'!A10</f>
        <v>2210201</v>
      </c>
      <c r="B10" s="162" t="str">
        <f>'一般公共预算财政拨款基本及项目经济分类总表（八）'!B10</f>
        <v>住房公积金</v>
      </c>
      <c r="C10" s="162" t="str">
        <f>'一般公共预算财政拨款基本及项目经济分类总表（八）'!C10</f>
        <v>住房公积金</v>
      </c>
      <c r="D10" s="151">
        <f t="shared" si="0"/>
        <v>332049</v>
      </c>
      <c r="E10" s="151">
        <f>SUM('一般公共预算财政拨款基本及项目经济分类总表（八）'!E10)</f>
        <v>332049</v>
      </c>
      <c r="F10" s="149"/>
    </row>
    <row r="11" ht="33.15" customHeight="1" spans="1:6">
      <c r="A11" s="162">
        <f>'一般公共预算财政拨款基本及项目经济分类总表（八）'!A11</f>
        <v>2080899</v>
      </c>
      <c r="B11" s="162" t="str">
        <f>'一般公共预算财政拨款基本及项目经济分类总表（八）'!B11</f>
        <v>其他优抚支出</v>
      </c>
      <c r="C11" s="162" t="str">
        <f>'一般公共预算财政拨款基本及项目经济分类总表（八）'!C11</f>
        <v>遗属人员补助金</v>
      </c>
      <c r="D11" s="151">
        <f t="shared" si="0"/>
        <v>7000</v>
      </c>
      <c r="E11" s="151">
        <f>SUM('一般公共预算财政拨款基本及项目经济分类总表（八）'!E11)</f>
        <v>0</v>
      </c>
      <c r="F11" s="149">
        <f>SUM('一般公共预算财政拨款基本及项目经济分类总表（八）'!F11)</f>
        <v>7000</v>
      </c>
    </row>
    <row r="12" ht="33.15" customHeight="1" spans="1:6">
      <c r="A12" s="162">
        <f>'一般公共预算财政拨款基本及项目经济分类总表（八）'!A12</f>
        <v>2120201</v>
      </c>
      <c r="B12" s="162" t="str">
        <f>'一般公共预算财政拨款基本及项目经济分类总表（八）'!B12</f>
        <v>城乡社区规划与管理</v>
      </c>
      <c r="C12" s="162" t="str">
        <f>'一般公共预算财政拨款基本及项目经济分类总表（八）'!C12</f>
        <v>乡镇管理事务</v>
      </c>
      <c r="D12" s="151">
        <f t="shared" si="0"/>
        <v>363000</v>
      </c>
      <c r="E12" s="151">
        <f>SUM('一般公共预算财政拨款基本及项目经济分类总表（八）'!E12)</f>
        <v>0</v>
      </c>
      <c r="F12" s="149">
        <f>SUM('一般公共预算财政拨款基本及项目经济分类总表（八）'!F12)</f>
        <v>363000</v>
      </c>
    </row>
    <row r="13" ht="33.15" customHeight="1" spans="1:6">
      <c r="A13" s="162">
        <f>'一般公共预算财政拨款基本及项目经济分类总表（八）'!A13</f>
        <v>2120201</v>
      </c>
      <c r="B13" s="162" t="str">
        <f>'一般公共预算财政拨款基本及项目经济分类总表（八）'!B13</f>
        <v>城乡社区规划与管理</v>
      </c>
      <c r="C13" s="162" t="str">
        <f>'一般公共预算财政拨款基本及项目经济分类总表（八）'!C13</f>
        <v>异地交流任职干部项目</v>
      </c>
      <c r="D13" s="151">
        <f t="shared" si="0"/>
        <v>16000</v>
      </c>
      <c r="E13" s="151">
        <f>SUM('一般公共预算财政拨款基本及项目经济分类总表（八）'!E13)</f>
        <v>0</v>
      </c>
      <c r="F13" s="149">
        <f>SUM('一般公共预算财政拨款基本及项目经济分类总表（八）'!F13)</f>
        <v>16000</v>
      </c>
    </row>
    <row r="14" ht="33.15" customHeight="1" spans="1:6">
      <c r="A14" s="162" t="str">
        <f>'一般公共预算财政拨款基本及项目经济分类总表（八）'!A14</f>
        <v>2130799</v>
      </c>
      <c r="B14" s="162" t="str">
        <f>'一般公共预算财政拨款基本及项目经济分类总表（八）'!B14</f>
        <v>其他农村综合改革支出</v>
      </c>
      <c r="C14" s="162" t="str">
        <f>'一般公共预算财政拨款基本及项目经济分类总表（八）'!C14</f>
        <v>农村离任“两委”主干生活补贴</v>
      </c>
      <c r="D14" s="151">
        <f t="shared" si="0"/>
        <v>88000</v>
      </c>
      <c r="E14" s="151">
        <f>SUM('一般公共预算财政拨款基本及项目经济分类总表（八）'!E14)</f>
        <v>0</v>
      </c>
      <c r="F14" s="149">
        <f>SUM('一般公共预算财政拨款基本及项目经济分类总表（八）'!F14)</f>
        <v>88000</v>
      </c>
    </row>
    <row r="15" ht="33.15" customHeight="1" spans="1:6">
      <c r="A15" s="162">
        <f>'一般公共预算财政拨款基本及项目经济分类总表（八）'!A15</f>
        <v>2120201</v>
      </c>
      <c r="B15" s="162" t="str">
        <f>'一般公共预算财政拨款基本及项目经济分类总表（八）'!B15</f>
        <v>城乡社区规划与管理</v>
      </c>
      <c r="C15" s="162" t="str">
        <f>'一般公共预算财政拨款基本及项目经济分类总表（八）'!C15</f>
        <v>乡镇食堂伙食补助项目</v>
      </c>
      <c r="D15" s="151">
        <f t="shared" si="0"/>
        <v>51900</v>
      </c>
      <c r="E15" s="151">
        <f>SUM('一般公共预算财政拨款基本及项目经济分类总表（八）'!E15)</f>
        <v>0</v>
      </c>
      <c r="F15" s="149">
        <f>SUM('一般公共预算财政拨款基本及项目经济分类总表（八）'!F15)</f>
        <v>51900</v>
      </c>
    </row>
    <row r="16" ht="33.15" customHeight="1" spans="1:6">
      <c r="A16" s="162">
        <f>'一般公共预算财政拨款基本及项目经济分类总表（八）'!A16</f>
        <v>2120201</v>
      </c>
      <c r="B16" s="162" t="str">
        <f>'一般公共预算财政拨款基本及项目经济分类总表（八）'!B16</f>
        <v>城乡社区规划与管理</v>
      </c>
      <c r="C16" s="162" t="str">
        <f>'一般公共预算财政拨款基本及项目经济分类总表（八）'!C16</f>
        <v>综治村巡逻项目</v>
      </c>
      <c r="D16" s="151">
        <f t="shared" si="0"/>
        <v>84000</v>
      </c>
      <c r="E16" s="151">
        <f>SUM('一般公共预算财政拨款基本及项目经济分类总表（八）'!E16)</f>
        <v>0</v>
      </c>
      <c r="F16" s="149">
        <f>SUM('一般公共预算财政拨款基本及项目经济分类总表（八）'!F16)</f>
        <v>84000</v>
      </c>
    </row>
    <row r="17" ht="33.15" customHeight="1" spans="1:6">
      <c r="A17" s="162">
        <f>'一般公共预算财政拨款基本及项目经济分类总表（八）'!A17</f>
        <v>2120201</v>
      </c>
      <c r="B17" s="162" t="str">
        <f>'一般公共预算财政拨款基本及项目经济分类总表（八）'!B17</f>
        <v>城乡社区规划与管理</v>
      </c>
      <c r="C17" s="162" t="str">
        <f>'一般公共预算财政拨款基本及项目经济分类总表（八）'!C17</f>
        <v>樱桃节文化活动项目</v>
      </c>
      <c r="D17" s="151">
        <f t="shared" si="0"/>
        <v>50000</v>
      </c>
      <c r="E17" s="151">
        <f>SUM('一般公共预算财政拨款基本及项目经济分类总表（八）'!E17)</f>
        <v>0</v>
      </c>
      <c r="F17" s="149">
        <f>SUM('一般公共预算财政拨款基本及项目经济分类总表（八）'!F17)</f>
        <v>50000</v>
      </c>
    </row>
    <row r="18" ht="33.15" customHeight="1" spans="1:6">
      <c r="A18" s="162">
        <f>'一般公共预算财政拨款基本及项目经济分类总表（八）'!A18</f>
        <v>2120201</v>
      </c>
      <c r="B18" s="162" t="str">
        <f>'一般公共预算财政拨款基本及项目经济分类总表（八）'!B18</f>
        <v>城乡社区规划与管理</v>
      </c>
      <c r="C18" s="162" t="str">
        <f>'一般公共预算财政拨款基本及项目经济分类总表（八）'!C18</f>
        <v>人大代表联络站（点）运转项目</v>
      </c>
      <c r="D18" s="151">
        <f t="shared" si="0"/>
        <v>16000</v>
      </c>
      <c r="E18" s="151">
        <f>SUM('一般公共预算财政拨款基本及项目经济分类总表（八）'!E18)</f>
        <v>0</v>
      </c>
      <c r="F18" s="149">
        <f>SUM('一般公共预算财政拨款基本及项目经济分类总表（八）'!F18)</f>
        <v>16000</v>
      </c>
    </row>
    <row r="19" ht="33.15" customHeight="1" spans="1:6">
      <c r="A19" s="162">
        <f>'一般公共预算财政拨款基本及项目经济分类总表（八）'!A19</f>
        <v>2120201</v>
      </c>
      <c r="B19" s="162" t="str">
        <f>'一般公共预算财政拨款基本及项目经济分类总表（八）'!B19</f>
        <v>城乡社区规划与管理</v>
      </c>
      <c r="C19" s="162" t="str">
        <f>'一般公共预算财政拨款基本及项目经济分类总表（八）'!C19</f>
        <v>无固定收入代表履职补贴</v>
      </c>
      <c r="D19" s="151">
        <f t="shared" si="0"/>
        <v>32400</v>
      </c>
      <c r="E19" s="151">
        <f>SUM('一般公共预算财政拨款基本及项目经济分类总表（八）'!E19)</f>
        <v>0</v>
      </c>
      <c r="F19" s="149">
        <f>SUM('一般公共预算财政拨款基本及项目经济分类总表（八）'!F19)</f>
        <v>32400</v>
      </c>
    </row>
    <row r="20" ht="33.15" customHeight="1" spans="1:6">
      <c r="A20" s="162">
        <f>'一般公共预算财政拨款基本及项目经济分类总表（八）'!A20</f>
        <v>2120201</v>
      </c>
      <c r="B20" s="162" t="str">
        <f>'一般公共预算财政拨款基本及项目经济分类总表（八）'!B20</f>
        <v>城乡社区规划与管理</v>
      </c>
      <c r="C20" s="162" t="str">
        <f>'一般公共预算财政拨款基本及项目经济分类总表（八）'!C20</f>
        <v>人大代表活动项目</v>
      </c>
      <c r="D20" s="151">
        <f t="shared" si="0"/>
        <v>32000</v>
      </c>
      <c r="E20" s="151"/>
      <c r="F20" s="149">
        <f>SUM('一般公共预算财政拨款基本及项目经济分类总表（八）'!F20)</f>
        <v>32000</v>
      </c>
    </row>
    <row r="21" ht="33.15" customHeight="1" spans="1:6">
      <c r="A21" s="162">
        <f>'一般公共预算财政拨款基本及项目经济分类总表（八）'!A21</f>
        <v>2120201</v>
      </c>
      <c r="B21" s="162" t="str">
        <f>'一般公共预算财政拨款基本及项目经济分类总表（八）'!B21</f>
        <v>其他农村综合改革支出</v>
      </c>
      <c r="C21" s="162" t="str">
        <f>'一般公共预算财政拨款基本及项目经济分类总表（八）'!C21</f>
        <v>环卫清扫车运行项目</v>
      </c>
      <c r="D21" s="151">
        <f t="shared" si="0"/>
        <v>100000</v>
      </c>
      <c r="E21" s="151"/>
      <c r="F21" s="149">
        <f>SUM('一般公共预算财政拨款基本及项目经济分类总表（八）'!F21)</f>
        <v>100000</v>
      </c>
    </row>
    <row r="22" ht="33.15" customHeight="1" spans="1:6">
      <c r="A22" s="162">
        <f>'一般公共预算财政拨款基本及项目经济分类总表（八）'!A22</f>
        <v>2120201</v>
      </c>
      <c r="B22" s="162" t="str">
        <f>'一般公共预算财政拨款基本及项目经济分类总表（八）'!B22</f>
        <v>城乡社区规划与管理</v>
      </c>
      <c r="C22" s="162" t="str">
        <f>'一般公共预算财政拨款基本及项目经济分类总表（八）'!C22</f>
        <v>人居环境整治资金</v>
      </c>
      <c r="D22" s="151">
        <f t="shared" si="0"/>
        <v>100000</v>
      </c>
      <c r="E22" s="151"/>
      <c r="F22" s="149">
        <f>SUM('一般公共预算财政拨款基本及项目经济分类总表（八）'!F22)</f>
        <v>100000</v>
      </c>
    </row>
    <row r="23" ht="33.15" customHeight="1" spans="1:6">
      <c r="A23" s="162" t="str">
        <f>'一般公共预算财政拨款基本及项目经济分类总表（八）'!A23</f>
        <v>2130705</v>
      </c>
      <c r="B23" s="162" t="str">
        <f>'一般公共预算财政拨款基本及项目经济分类总表（八）'!B23</f>
        <v>对村民委员会和村党支部的补助</v>
      </c>
      <c r="C23" s="162" t="str">
        <f>'一般公共预算财政拨款基本及项目经济分类总表（八）'!C23</f>
        <v>村级转移支付项目</v>
      </c>
      <c r="D23" s="151">
        <f t="shared" si="0"/>
        <v>2088000</v>
      </c>
      <c r="E23" s="151"/>
      <c r="F23" s="149">
        <f>SUM('一般公共预算财政拨款基本及项目经济分类总表（八）'!F23)</f>
        <v>2088000</v>
      </c>
    </row>
    <row r="24" ht="33.15" customHeight="1" spans="1:6">
      <c r="A24" s="162" t="str">
        <f>'一般公共预算财政拨款基本及项目经济分类总表（八）'!A24</f>
        <v>2160299</v>
      </c>
      <c r="B24" s="162" t="str">
        <f>'一般公共预算财政拨款基本及项目经济分类总表（八）'!B24</f>
        <v>其他商业流通事务支出</v>
      </c>
      <c r="C24" s="162" t="str">
        <f>'一般公共预算财政拨款基本及项目经济分类总表（八）'!C24</f>
        <v>2023年全县困难群众“爱心消费券”县级补助资金</v>
      </c>
      <c r="D24" s="151">
        <f t="shared" si="0"/>
        <v>12000</v>
      </c>
      <c r="E24" s="151"/>
      <c r="F24" s="149">
        <f>SUM('一般公共预算财政拨款基本及项目经济分类总表（八）'!F24)</f>
        <v>12000</v>
      </c>
    </row>
    <row r="25" ht="33.15" customHeight="1" spans="1:6">
      <c r="A25" s="162">
        <f>'一般公共预算财政拨款基本及项目经济分类总表（八）'!A25</f>
        <v>2070199</v>
      </c>
      <c r="B25" s="162" t="str">
        <f>'一般公共预算财政拨款基本及项目经济分类总表（八）'!B25</f>
        <v>其他文化和旅游支出</v>
      </c>
      <c r="C25" s="162" t="str">
        <f>'一般公共预算财政拨款基本及项目经济分类总表（八）'!C25</f>
        <v>“三王”文化研究项目</v>
      </c>
      <c r="D25" s="151">
        <f t="shared" si="0"/>
        <v>208500</v>
      </c>
      <c r="E25" s="151"/>
      <c r="F25" s="149">
        <f>SUM('一般公共预算财政拨款基本及项目经济分类总表（八）'!F25)</f>
        <v>208500</v>
      </c>
    </row>
    <row r="26" ht="33.15" customHeight="1" spans="1:6">
      <c r="A26" s="162"/>
      <c r="B26" s="162"/>
      <c r="C26" s="162"/>
      <c r="D26" s="151"/>
      <c r="E26" s="151"/>
      <c r="F26" s="149"/>
    </row>
    <row r="27" ht="33.15" customHeight="1" spans="1:6">
      <c r="A27" s="162"/>
      <c r="B27" s="162"/>
      <c r="C27" s="162"/>
      <c r="D27" s="151"/>
      <c r="E27" s="151"/>
      <c r="F27" s="149"/>
    </row>
    <row r="28" ht="33.15" customHeight="1" spans="1:6">
      <c r="A28" s="162"/>
      <c r="B28" s="162"/>
      <c r="C28" s="162"/>
      <c r="D28" s="151"/>
      <c r="E28" s="151"/>
      <c r="F28" s="149"/>
    </row>
    <row r="29" ht="33.15" customHeight="1" spans="1:6">
      <c r="A29" s="162"/>
      <c r="B29" s="162"/>
      <c r="C29" s="162"/>
      <c r="D29" s="151"/>
      <c r="E29" s="151"/>
      <c r="F29" s="149"/>
    </row>
    <row r="30" ht="33.15" customHeight="1" spans="1:6">
      <c r="A30" s="162"/>
      <c r="B30" s="162"/>
      <c r="C30" s="162"/>
      <c r="D30" s="151"/>
      <c r="E30" s="151"/>
      <c r="F30" s="149"/>
    </row>
    <row r="31" ht="33.15" customHeight="1" spans="1:6">
      <c r="A31" s="162"/>
      <c r="B31" s="162"/>
      <c r="C31" s="162"/>
      <c r="D31" s="151"/>
      <c r="E31" s="151"/>
      <c r="F31" s="149"/>
    </row>
    <row r="32" ht="33.15" customHeight="1" spans="1:6">
      <c r="A32" s="162"/>
      <c r="B32" s="162"/>
      <c r="C32" s="162"/>
      <c r="D32" s="151"/>
      <c r="E32" s="151"/>
      <c r="F32" s="149"/>
    </row>
    <row r="33" ht="33.15" customHeight="1" spans="1:6">
      <c r="A33" s="162"/>
      <c r="B33" s="162"/>
      <c r="C33" s="162"/>
      <c r="D33" s="151"/>
      <c r="E33" s="151"/>
      <c r="F33" s="149"/>
    </row>
    <row r="34" ht="33.15" customHeight="1" spans="1:6">
      <c r="A34" s="162"/>
      <c r="B34" s="162"/>
      <c r="C34" s="162"/>
      <c r="D34" s="151"/>
      <c r="E34" s="151"/>
      <c r="F34" s="149"/>
    </row>
    <row r="35" ht="33.15" customHeight="1" spans="1:6">
      <c r="A35" s="162"/>
      <c r="B35" s="162"/>
      <c r="C35" s="162"/>
      <c r="D35" s="151"/>
      <c r="E35" s="151"/>
      <c r="F35" s="149"/>
    </row>
    <row r="36" ht="33.15" customHeight="1" spans="1:6">
      <c r="A36" s="162"/>
      <c r="B36" s="162"/>
      <c r="C36" s="162"/>
      <c r="D36" s="151"/>
      <c r="E36" s="151"/>
      <c r="F36" s="149"/>
    </row>
    <row r="37" ht="33.15" customHeight="1" spans="1:6">
      <c r="A37" s="162"/>
      <c r="B37" s="162"/>
      <c r="C37" s="162"/>
      <c r="D37" s="151"/>
      <c r="E37" s="151"/>
      <c r="F37" s="149"/>
    </row>
    <row r="38" ht="33.15" customHeight="1" spans="1:6">
      <c r="A38" s="162"/>
      <c r="B38" s="162"/>
      <c r="C38" s="162"/>
      <c r="D38" s="151"/>
      <c r="E38" s="151"/>
      <c r="F38" s="149"/>
    </row>
    <row r="39" customHeight="1" spans="4:4">
      <c r="D39" s="41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showZeros="0" tabSelected="1" topLeftCell="A7" workbookViewId="0">
      <selection activeCell="I30" sqref="I30"/>
    </sheetView>
  </sheetViews>
  <sheetFormatPr defaultColWidth="9.12222222222222" defaultRowHeight="12.75" customHeight="1"/>
  <cols>
    <col min="1" max="1" width="17.3777777777778" customWidth="1"/>
    <col min="2" max="2" width="14.1222222222222" customWidth="1"/>
    <col min="3" max="3" width="30.8777777777778" customWidth="1"/>
    <col min="4" max="4" width="12.5" customWidth="1"/>
    <col min="5" max="5" width="13.6222222222222" customWidth="1"/>
    <col min="6" max="6" width="11.8777777777778" customWidth="1"/>
  </cols>
  <sheetData>
    <row r="1" ht="25.05" customHeight="1" spans="1:6">
      <c r="A1" s="42" t="s">
        <v>100</v>
      </c>
      <c r="B1" s="42"/>
      <c r="C1" s="42"/>
      <c r="D1" s="42"/>
      <c r="E1" s="42"/>
      <c r="F1" s="42"/>
    </row>
    <row r="2" ht="22.05" customHeight="1" spans="1:6">
      <c r="A2" s="62" t="str">
        <f>(部门基本情况表!A2)</f>
        <v>编报单位：万荣县通化镇人民政府</v>
      </c>
      <c r="B2" s="62"/>
      <c r="C2" s="62"/>
      <c r="F2" s="31" t="s">
        <v>24</v>
      </c>
    </row>
    <row r="3" ht="17.55" customHeight="1" spans="1:6">
      <c r="A3" s="142" t="s">
        <v>101</v>
      </c>
      <c r="B3" s="143"/>
      <c r="C3" s="144" t="s">
        <v>102</v>
      </c>
      <c r="D3" s="138"/>
      <c r="E3" s="138"/>
      <c r="F3" s="64"/>
    </row>
    <row r="4" ht="17.55" customHeight="1" spans="1:6">
      <c r="A4" s="65" t="s">
        <v>103</v>
      </c>
      <c r="B4" s="68" t="s">
        <v>104</v>
      </c>
      <c r="C4" s="65" t="s">
        <v>105</v>
      </c>
      <c r="D4" s="144" t="s">
        <v>106</v>
      </c>
      <c r="E4" s="138"/>
      <c r="F4" s="64"/>
    </row>
    <row r="5" ht="24" customHeight="1" spans="1:6">
      <c r="A5" s="65"/>
      <c r="B5" s="145"/>
      <c r="C5" s="65"/>
      <c r="D5" s="16" t="s">
        <v>107</v>
      </c>
      <c r="E5" s="16" t="s">
        <v>68</v>
      </c>
      <c r="F5" s="27" t="s">
        <v>108</v>
      </c>
    </row>
    <row r="6" ht="20.25" customHeight="1" spans="1:6">
      <c r="A6" s="146" t="s">
        <v>29</v>
      </c>
      <c r="B6" s="147">
        <f>SUM(B7:B8)</f>
        <v>8543282</v>
      </c>
      <c r="C6" s="148" t="s">
        <v>30</v>
      </c>
      <c r="D6" s="149">
        <f>SUM(E6:F6)</f>
        <v>4818914</v>
      </c>
      <c r="E6" s="149">
        <v>4818914</v>
      </c>
      <c r="F6" s="147">
        <v>0</v>
      </c>
    </row>
    <row r="7" ht="25" customHeight="1" spans="1:7">
      <c r="A7" s="150" t="s">
        <v>31</v>
      </c>
      <c r="B7" s="149">
        <f>SUM('一般公共预算财政拨款支出表（六）'!D5)</f>
        <v>8543282</v>
      </c>
      <c r="C7" s="148" t="s">
        <v>32</v>
      </c>
      <c r="D7" s="149">
        <f t="shared" ref="D7:D33" si="0">SUM(E7:F7)</f>
        <v>0</v>
      </c>
      <c r="E7" s="151"/>
      <c r="F7" s="149">
        <v>0</v>
      </c>
      <c r="G7" s="41"/>
    </row>
    <row r="8" ht="25.5" customHeight="1" spans="1:7">
      <c r="A8" s="150" t="s">
        <v>109</v>
      </c>
      <c r="B8" s="152">
        <f>SUM('纳入财政专户管理的事业收入支出表（五）'!D5)</f>
        <v>0</v>
      </c>
      <c r="C8" s="148" t="s">
        <v>34</v>
      </c>
      <c r="D8" s="149">
        <f t="shared" si="0"/>
        <v>0</v>
      </c>
      <c r="E8" s="153"/>
      <c r="F8" s="154">
        <v>0</v>
      </c>
      <c r="G8" s="41"/>
    </row>
    <row r="9" ht="19.95" customHeight="1" spans="1:8">
      <c r="A9" s="146" t="s">
        <v>35</v>
      </c>
      <c r="B9" s="155">
        <f>SUM('政府性基金预算支出表（十）'!C5)</f>
        <v>0</v>
      </c>
      <c r="C9" s="148" t="s">
        <v>36</v>
      </c>
      <c r="D9" s="149">
        <f t="shared" si="0"/>
        <v>0</v>
      </c>
      <c r="E9" s="149"/>
      <c r="F9" s="149">
        <v>0</v>
      </c>
      <c r="G9" s="41"/>
      <c r="H9" s="41"/>
    </row>
    <row r="10" ht="19.95" customHeight="1" spans="1:8">
      <c r="A10" s="72"/>
      <c r="B10" s="155"/>
      <c r="C10" s="148" t="s">
        <v>38</v>
      </c>
      <c r="D10" s="149">
        <f t="shared" si="0"/>
        <v>0</v>
      </c>
      <c r="E10" s="149"/>
      <c r="F10" s="149">
        <v>0</v>
      </c>
      <c r="G10" s="41"/>
      <c r="H10" s="41"/>
    </row>
    <row r="11" ht="19.95" customHeight="1" spans="1:9">
      <c r="A11" s="72"/>
      <c r="B11" s="155"/>
      <c r="C11" s="148" t="s">
        <v>40</v>
      </c>
      <c r="D11" s="149">
        <f t="shared" si="0"/>
        <v>0</v>
      </c>
      <c r="E11" s="149"/>
      <c r="F11" s="149">
        <v>0</v>
      </c>
      <c r="G11" s="41"/>
      <c r="H11" s="41"/>
      <c r="I11" s="41"/>
    </row>
    <row r="12" ht="19.95" customHeight="1" spans="1:10">
      <c r="A12" s="72"/>
      <c r="B12" s="156"/>
      <c r="C12" s="38" t="s">
        <v>41</v>
      </c>
      <c r="D12" s="149">
        <f t="shared" si="0"/>
        <v>258500</v>
      </c>
      <c r="E12" s="149">
        <v>258500</v>
      </c>
      <c r="F12" s="149">
        <v>0</v>
      </c>
      <c r="G12" s="41"/>
      <c r="H12" s="41"/>
      <c r="I12" s="41"/>
      <c r="J12" s="41"/>
    </row>
    <row r="13" ht="19.95" customHeight="1" spans="1:10">
      <c r="A13" s="72"/>
      <c r="B13" s="156"/>
      <c r="C13" s="148" t="s">
        <v>42</v>
      </c>
      <c r="D13" s="149">
        <f t="shared" si="0"/>
        <v>477202</v>
      </c>
      <c r="E13" s="153">
        <v>477202</v>
      </c>
      <c r="F13" s="149">
        <v>0</v>
      </c>
      <c r="G13" s="41"/>
      <c r="H13" s="41"/>
      <c r="I13" s="41"/>
      <c r="J13" s="41"/>
    </row>
    <row r="14" ht="19.95" customHeight="1" spans="1:9">
      <c r="A14" s="72"/>
      <c r="B14" s="156"/>
      <c r="C14" s="148" t="s">
        <v>43</v>
      </c>
      <c r="D14" s="149">
        <f t="shared" si="0"/>
        <v>0</v>
      </c>
      <c r="E14" s="149"/>
      <c r="F14" s="149">
        <v>0</v>
      </c>
      <c r="G14" s="41"/>
      <c r="H14" s="41"/>
      <c r="I14" s="41"/>
    </row>
    <row r="15" ht="19.95" customHeight="1" spans="1:10">
      <c r="A15" s="72"/>
      <c r="B15" s="156"/>
      <c r="C15" s="38" t="s">
        <v>44</v>
      </c>
      <c r="D15" s="149">
        <f t="shared" si="0"/>
        <v>184617</v>
      </c>
      <c r="E15" s="149">
        <v>184617</v>
      </c>
      <c r="F15" s="149">
        <v>0</v>
      </c>
      <c r="G15" s="41"/>
      <c r="H15" s="41"/>
      <c r="I15" s="41"/>
      <c r="J15" s="41"/>
    </row>
    <row r="16" ht="19.95" customHeight="1" spans="1:8">
      <c r="A16" s="72"/>
      <c r="B16" s="156"/>
      <c r="C16" s="148" t="s">
        <v>45</v>
      </c>
      <c r="D16" s="149">
        <f t="shared" si="0"/>
        <v>0</v>
      </c>
      <c r="E16" s="149"/>
      <c r="F16" s="149">
        <v>0</v>
      </c>
      <c r="G16" s="41"/>
      <c r="H16" s="41"/>
    </row>
    <row r="17" ht="19.95" customHeight="1" spans="1:10">
      <c r="A17" s="72"/>
      <c r="B17" s="156"/>
      <c r="C17" s="148" t="s">
        <v>46</v>
      </c>
      <c r="D17" s="149">
        <f t="shared" si="0"/>
        <v>0</v>
      </c>
      <c r="E17" s="149"/>
      <c r="F17" s="149">
        <v>0</v>
      </c>
      <c r="G17" s="41"/>
      <c r="H17" s="41"/>
      <c r="I17" s="41"/>
      <c r="J17" s="41"/>
    </row>
    <row r="18" ht="19.95" customHeight="1" spans="1:10">
      <c r="A18" s="72"/>
      <c r="B18" s="156"/>
      <c r="C18" s="148" t="s">
        <v>47</v>
      </c>
      <c r="D18" s="149">
        <f t="shared" si="0"/>
        <v>2460000</v>
      </c>
      <c r="E18" s="149">
        <v>2460000</v>
      </c>
      <c r="F18" s="149">
        <v>0</v>
      </c>
      <c r="G18" s="41"/>
      <c r="H18" s="41"/>
      <c r="I18" s="41"/>
      <c r="J18" s="41"/>
    </row>
    <row r="19" ht="19.95" customHeight="1" spans="1:14">
      <c r="A19" s="72"/>
      <c r="B19" s="156"/>
      <c r="C19" s="148" t="s">
        <v>48</v>
      </c>
      <c r="D19" s="149">
        <f t="shared" si="0"/>
        <v>0</v>
      </c>
      <c r="E19" s="149"/>
      <c r="F19" s="149">
        <v>0</v>
      </c>
      <c r="G19" s="41"/>
      <c r="H19" s="41"/>
      <c r="I19" s="41"/>
      <c r="J19" s="41"/>
      <c r="K19" s="41"/>
      <c r="L19" s="41"/>
      <c r="N19" s="41"/>
    </row>
    <row r="20" ht="19.95" customHeight="1" spans="1:14">
      <c r="A20" s="72"/>
      <c r="B20" s="156"/>
      <c r="C20" s="148" t="s">
        <v>49</v>
      </c>
      <c r="D20" s="149">
        <f t="shared" si="0"/>
        <v>0</v>
      </c>
      <c r="E20" s="149"/>
      <c r="F20" s="149">
        <v>0</v>
      </c>
      <c r="G20" s="41"/>
      <c r="H20" s="41"/>
      <c r="I20" s="41"/>
      <c r="J20" s="41"/>
      <c r="K20" s="41"/>
      <c r="L20" s="41"/>
      <c r="M20" s="41"/>
      <c r="N20" s="41"/>
    </row>
    <row r="21" ht="19.95" customHeight="1" spans="1:13">
      <c r="A21" s="72"/>
      <c r="B21" s="156"/>
      <c r="C21" s="148" t="s">
        <v>50</v>
      </c>
      <c r="D21" s="149">
        <f t="shared" si="0"/>
        <v>12000</v>
      </c>
      <c r="E21" s="149">
        <v>12000</v>
      </c>
      <c r="F21" s="149">
        <v>0</v>
      </c>
      <c r="G21" s="41"/>
      <c r="H21" s="41"/>
      <c r="I21" s="41"/>
      <c r="J21" s="41"/>
      <c r="K21" s="41"/>
      <c r="L21" s="41"/>
      <c r="M21" s="41"/>
    </row>
    <row r="22" ht="19.95" customHeight="1" spans="1:11">
      <c r="A22" s="72"/>
      <c r="B22" s="156"/>
      <c r="C22" s="148" t="s">
        <v>51</v>
      </c>
      <c r="D22" s="149">
        <f t="shared" si="0"/>
        <v>0</v>
      </c>
      <c r="E22" s="149"/>
      <c r="F22" s="149">
        <v>0</v>
      </c>
      <c r="G22" s="41"/>
      <c r="H22" s="41"/>
      <c r="I22" s="41"/>
      <c r="J22" s="41"/>
      <c r="K22" s="41"/>
    </row>
    <row r="23" ht="19.95" customHeight="1" spans="1:8">
      <c r="A23" s="72"/>
      <c r="B23" s="156"/>
      <c r="C23" s="148" t="s">
        <v>52</v>
      </c>
      <c r="D23" s="149">
        <f t="shared" si="0"/>
        <v>0</v>
      </c>
      <c r="E23" s="149"/>
      <c r="F23" s="149">
        <v>0</v>
      </c>
      <c r="G23" s="41"/>
      <c r="H23" s="41"/>
    </row>
    <row r="24" ht="19.95" customHeight="1" spans="1:8">
      <c r="A24" s="72"/>
      <c r="B24" s="156"/>
      <c r="C24" s="38" t="s">
        <v>53</v>
      </c>
      <c r="D24" s="149">
        <f t="shared" si="0"/>
        <v>0</v>
      </c>
      <c r="E24" s="149"/>
      <c r="F24" s="149">
        <v>0</v>
      </c>
      <c r="G24" s="41"/>
      <c r="H24" s="41"/>
    </row>
    <row r="25" ht="19.95" customHeight="1" spans="1:11">
      <c r="A25" s="72"/>
      <c r="B25" s="156"/>
      <c r="C25" s="148" t="s">
        <v>54</v>
      </c>
      <c r="D25" s="149">
        <f t="shared" si="0"/>
        <v>332049</v>
      </c>
      <c r="E25" s="149">
        <v>332049</v>
      </c>
      <c r="F25" s="149">
        <v>0</v>
      </c>
      <c r="G25" s="41"/>
      <c r="H25" s="41"/>
      <c r="I25" s="41"/>
      <c r="J25" s="41"/>
      <c r="K25" s="41"/>
    </row>
    <row r="26" ht="19.95" customHeight="1" spans="1:10">
      <c r="A26" s="72"/>
      <c r="B26" s="156"/>
      <c r="C26" s="148" t="s">
        <v>55</v>
      </c>
      <c r="D26" s="149">
        <f t="shared" si="0"/>
        <v>0</v>
      </c>
      <c r="E26" s="149"/>
      <c r="F26" s="149">
        <v>0</v>
      </c>
      <c r="G26" s="41"/>
      <c r="H26" s="41"/>
      <c r="I26" s="41"/>
      <c r="J26" s="41"/>
    </row>
    <row r="27" ht="19.95" customHeight="1" spans="1:10">
      <c r="A27" s="72"/>
      <c r="B27" s="156"/>
      <c r="C27" s="157" t="s">
        <v>56</v>
      </c>
      <c r="D27" s="149">
        <f t="shared" si="0"/>
        <v>0</v>
      </c>
      <c r="E27" s="149"/>
      <c r="F27" s="149">
        <v>0</v>
      </c>
      <c r="G27" s="41"/>
      <c r="H27" s="41"/>
      <c r="I27" s="41"/>
      <c r="J27" s="41"/>
    </row>
    <row r="28" ht="19.95" customHeight="1" spans="1:10">
      <c r="A28" s="72"/>
      <c r="B28" s="156"/>
      <c r="C28" s="148" t="s">
        <v>57</v>
      </c>
      <c r="D28" s="149">
        <f t="shared" si="0"/>
        <v>0</v>
      </c>
      <c r="E28" s="149"/>
      <c r="F28" s="149">
        <v>0</v>
      </c>
      <c r="G28" s="41"/>
      <c r="J28" s="41"/>
    </row>
    <row r="29" ht="19.95" customHeight="1" spans="1:9">
      <c r="A29" s="72"/>
      <c r="B29" s="156"/>
      <c r="C29" s="148" t="s">
        <v>58</v>
      </c>
      <c r="D29" s="149">
        <f t="shared" si="0"/>
        <v>0</v>
      </c>
      <c r="E29" s="149">
        <v>0</v>
      </c>
      <c r="F29" s="149">
        <v>0</v>
      </c>
      <c r="G29" s="41"/>
      <c r="H29" s="41"/>
      <c r="I29" s="41"/>
    </row>
    <row r="30" ht="19.95" customHeight="1" spans="1:12">
      <c r="A30" s="72"/>
      <c r="B30" s="156"/>
      <c r="C30" s="148" t="s">
        <v>59</v>
      </c>
      <c r="D30" s="149">
        <f t="shared" si="0"/>
        <v>0</v>
      </c>
      <c r="E30" s="149">
        <v>0</v>
      </c>
      <c r="F30" s="149">
        <v>0</v>
      </c>
      <c r="G30" s="41"/>
      <c r="H30" s="41"/>
      <c r="I30" s="41"/>
      <c r="J30" s="41"/>
      <c r="K30" s="41"/>
      <c r="L30" s="41"/>
    </row>
    <row r="31" ht="19.95" customHeight="1" spans="1:11">
      <c r="A31" s="72"/>
      <c r="B31" s="156"/>
      <c r="C31" s="148" t="s">
        <v>60</v>
      </c>
      <c r="D31" s="149">
        <f t="shared" si="0"/>
        <v>0</v>
      </c>
      <c r="E31" s="149">
        <v>0</v>
      </c>
      <c r="F31" s="149">
        <v>0</v>
      </c>
      <c r="G31" s="41"/>
      <c r="H31" s="41"/>
      <c r="I31" s="41"/>
      <c r="J31" s="41"/>
      <c r="K31" s="41"/>
    </row>
    <row r="32" ht="19.95" customHeight="1" spans="1:9">
      <c r="A32" s="72"/>
      <c r="B32" s="156"/>
      <c r="C32" s="157" t="s">
        <v>61</v>
      </c>
      <c r="D32" s="149">
        <f t="shared" si="0"/>
        <v>0</v>
      </c>
      <c r="E32" s="149">
        <v>0</v>
      </c>
      <c r="F32" s="149">
        <v>0</v>
      </c>
      <c r="G32" s="41"/>
      <c r="H32" s="41"/>
      <c r="I32" s="41"/>
    </row>
    <row r="33" ht="19.95" customHeight="1" spans="1:7">
      <c r="A33" s="72"/>
      <c r="B33" s="156"/>
      <c r="C33" s="157" t="s">
        <v>62</v>
      </c>
      <c r="D33" s="149">
        <f t="shared" si="0"/>
        <v>0</v>
      </c>
      <c r="E33" s="149">
        <v>0</v>
      </c>
      <c r="F33" s="149">
        <v>0</v>
      </c>
      <c r="G33" s="41"/>
    </row>
    <row r="34" ht="19.95" customHeight="1" spans="1:6">
      <c r="A34" s="16" t="s">
        <v>63</v>
      </c>
      <c r="B34" s="158">
        <f>SUM(B6,B9)</f>
        <v>8543282</v>
      </c>
      <c r="C34" s="33" t="s">
        <v>64</v>
      </c>
      <c r="D34" s="149">
        <f t="shared" ref="D34:F34" si="1">SUM(D6:D33)</f>
        <v>8543282</v>
      </c>
      <c r="E34" s="149">
        <f t="shared" si="1"/>
        <v>8543282</v>
      </c>
      <c r="F34" s="149">
        <f t="shared" si="1"/>
        <v>0</v>
      </c>
    </row>
    <row r="35" customHeight="1" spans="2:3">
      <c r="B35" s="41"/>
      <c r="C35" s="41"/>
    </row>
    <row r="36" customHeight="1" spans="2:2">
      <c r="B36" s="41"/>
    </row>
  </sheetData>
  <mergeCells count="7">
    <mergeCell ref="A1:F1"/>
    <mergeCell ref="A2:C2"/>
    <mergeCell ref="C3:F3"/>
    <mergeCell ref="D4:F4"/>
    <mergeCell ref="A4:A5"/>
    <mergeCell ref="B4:B5"/>
    <mergeCell ref="C4:C5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Zeros="0" workbookViewId="0">
      <selection activeCell="A3" sqref="$A3:$XFD5"/>
    </sheetView>
  </sheetViews>
  <sheetFormatPr defaultColWidth="9.12222222222222" defaultRowHeight="12.75" customHeight="1" outlineLevelCol="5"/>
  <cols>
    <col min="1" max="1" width="12" customWidth="1"/>
    <col min="2" max="2" width="17" customWidth="1"/>
    <col min="3" max="3" width="24.5" customWidth="1"/>
    <col min="4" max="4" width="16.3777777777778" customWidth="1"/>
    <col min="5" max="5" width="15.6222222222222" customWidth="1"/>
    <col min="6" max="6" width="14.8777777777778" customWidth="1"/>
  </cols>
  <sheetData>
    <row r="1" ht="36" customHeight="1" spans="1:6">
      <c r="A1" s="42" t="s">
        <v>110</v>
      </c>
      <c r="B1" s="42"/>
      <c r="C1" s="42"/>
      <c r="D1" s="42"/>
      <c r="E1" s="42"/>
      <c r="F1" s="42"/>
    </row>
    <row r="2" ht="25.05" customHeight="1" spans="1:6">
      <c r="A2" s="62" t="str">
        <f>(部门基本情况表!A2)</f>
        <v>编报单位：万荣县通化镇人民政府</v>
      </c>
      <c r="B2" s="62"/>
      <c r="C2" s="62"/>
      <c r="F2" s="31" t="s">
        <v>24</v>
      </c>
    </row>
    <row r="3" ht="33.45" customHeight="1" spans="1:6">
      <c r="A3" s="10" t="s">
        <v>111</v>
      </c>
      <c r="B3" s="138"/>
      <c r="C3" s="64"/>
      <c r="D3" s="65" t="s">
        <v>96</v>
      </c>
      <c r="E3" s="65" t="s">
        <v>97</v>
      </c>
      <c r="F3" s="65" t="s">
        <v>98</v>
      </c>
    </row>
    <row r="4" ht="33.45" customHeight="1" spans="1:6">
      <c r="A4" s="16" t="s">
        <v>71</v>
      </c>
      <c r="B4" s="33" t="s">
        <v>72</v>
      </c>
      <c r="C4" s="46" t="s">
        <v>112</v>
      </c>
      <c r="D4" s="65"/>
      <c r="E4" s="65"/>
      <c r="F4" s="65"/>
    </row>
    <row r="5" ht="33.45" customHeight="1" spans="1:6">
      <c r="A5" s="141"/>
      <c r="B5" s="139"/>
      <c r="C5" s="140" t="s">
        <v>22</v>
      </c>
      <c r="D5" s="130">
        <f>SUM(E5:F5)</f>
        <v>0</v>
      </c>
      <c r="E5" s="130">
        <f>SUM(E6:E21)</f>
        <v>0</v>
      </c>
      <c r="F5" s="130">
        <f>SUM(F6:F21)</f>
        <v>0</v>
      </c>
    </row>
    <row r="6" ht="33" customHeight="1" spans="1:6">
      <c r="A6" s="95"/>
      <c r="B6" s="95"/>
      <c r="C6" s="95"/>
      <c r="D6" s="130">
        <f t="shared" ref="D6:D21" si="0">SUM(E6:F6)</f>
        <v>0</v>
      </c>
      <c r="E6" s="130"/>
      <c r="F6" s="130"/>
    </row>
    <row r="7" ht="33" customHeight="1" spans="1:6">
      <c r="A7" s="95"/>
      <c r="B7" s="95"/>
      <c r="C7" s="95"/>
      <c r="D7" s="130">
        <f t="shared" si="0"/>
        <v>0</v>
      </c>
      <c r="E7" s="130"/>
      <c r="F7" s="130"/>
    </row>
    <row r="8" ht="33" customHeight="1" spans="1:6">
      <c r="A8" s="95"/>
      <c r="B8" s="95"/>
      <c r="C8" s="95"/>
      <c r="D8" s="130">
        <f t="shared" si="0"/>
        <v>0</v>
      </c>
      <c r="E8" s="130"/>
      <c r="F8" s="130"/>
    </row>
    <row r="9" ht="33" customHeight="1" spans="1:6">
      <c r="A9" s="95"/>
      <c r="B9" s="95"/>
      <c r="C9" s="95"/>
      <c r="D9" s="130">
        <f t="shared" si="0"/>
        <v>0</v>
      </c>
      <c r="E9" s="130"/>
      <c r="F9" s="130"/>
    </row>
    <row r="10" ht="33" customHeight="1" spans="1:6">
      <c r="A10" s="141"/>
      <c r="B10" s="139"/>
      <c r="C10" s="140"/>
      <c r="D10" s="130">
        <f t="shared" si="0"/>
        <v>0</v>
      </c>
      <c r="E10" s="130"/>
      <c r="F10" s="130"/>
    </row>
    <row r="11" ht="33" customHeight="1" spans="1:6">
      <c r="A11" s="141"/>
      <c r="B11" s="139"/>
      <c r="C11" s="140"/>
      <c r="D11" s="130">
        <f t="shared" si="0"/>
        <v>0</v>
      </c>
      <c r="E11" s="130"/>
      <c r="F11" s="130"/>
    </row>
    <row r="12" ht="33" customHeight="1" spans="1:6">
      <c r="A12" s="141"/>
      <c r="B12" s="139"/>
      <c r="C12" s="140"/>
      <c r="D12" s="130">
        <f t="shared" si="0"/>
        <v>0</v>
      </c>
      <c r="E12" s="130"/>
      <c r="F12" s="130"/>
    </row>
    <row r="13" ht="33" customHeight="1" spans="1:6">
      <c r="A13" s="141"/>
      <c r="B13" s="141"/>
      <c r="C13" s="141"/>
      <c r="D13" s="130">
        <f t="shared" si="0"/>
        <v>0</v>
      </c>
      <c r="E13" s="130"/>
      <c r="F13" s="130"/>
    </row>
    <row r="14" ht="33" customHeight="1" spans="1:6">
      <c r="A14" s="141"/>
      <c r="B14" s="141"/>
      <c r="C14" s="141"/>
      <c r="D14" s="130">
        <f t="shared" si="0"/>
        <v>0</v>
      </c>
      <c r="E14" s="130"/>
      <c r="F14" s="130"/>
    </row>
    <row r="15" ht="33" customHeight="1" spans="1:6">
      <c r="A15" s="141"/>
      <c r="B15" s="141"/>
      <c r="C15" s="141"/>
      <c r="D15" s="130">
        <f t="shared" si="0"/>
        <v>0</v>
      </c>
      <c r="E15" s="130"/>
      <c r="F15" s="130"/>
    </row>
    <row r="16" ht="33" customHeight="1" spans="1:6">
      <c r="A16" s="141"/>
      <c r="B16" s="141"/>
      <c r="C16" s="141"/>
      <c r="D16" s="130">
        <f t="shared" si="0"/>
        <v>0</v>
      </c>
      <c r="E16" s="130"/>
      <c r="F16" s="130"/>
    </row>
    <row r="17" ht="33" customHeight="1" spans="1:6">
      <c r="A17" s="141"/>
      <c r="B17" s="141"/>
      <c r="C17" s="141"/>
      <c r="D17" s="130">
        <f t="shared" si="0"/>
        <v>0</v>
      </c>
      <c r="E17" s="130"/>
      <c r="F17" s="130"/>
    </row>
    <row r="18" ht="33" customHeight="1" spans="1:6">
      <c r="A18" s="141"/>
      <c r="B18" s="141"/>
      <c r="C18" s="141"/>
      <c r="D18" s="130">
        <f t="shared" si="0"/>
        <v>0</v>
      </c>
      <c r="E18" s="130"/>
      <c r="F18" s="130"/>
    </row>
    <row r="19" ht="33" customHeight="1" spans="1:6">
      <c r="A19" s="141"/>
      <c r="B19" s="141"/>
      <c r="C19" s="141"/>
      <c r="D19" s="130">
        <f t="shared" si="0"/>
        <v>0</v>
      </c>
      <c r="E19" s="130"/>
      <c r="F19" s="130"/>
    </row>
    <row r="20" ht="33" customHeight="1" spans="1:6">
      <c r="A20" s="141"/>
      <c r="B20" s="141"/>
      <c r="C20" s="141"/>
      <c r="D20" s="130">
        <f t="shared" si="0"/>
        <v>0</v>
      </c>
      <c r="E20" s="130"/>
      <c r="F20" s="130"/>
    </row>
    <row r="21" ht="33" customHeight="1" spans="1:6">
      <c r="A21" s="141"/>
      <c r="B21" s="141"/>
      <c r="C21" s="141"/>
      <c r="D21" s="130">
        <f t="shared" si="0"/>
        <v>0</v>
      </c>
      <c r="E21" s="130"/>
      <c r="F21" s="130"/>
    </row>
    <row r="22" customHeight="1" spans="2:4">
      <c r="B22" s="41"/>
      <c r="C22" s="41"/>
      <c r="D22" s="41"/>
    </row>
    <row r="23" customHeight="1" spans="2:3">
      <c r="B23" s="41"/>
      <c r="C23" s="41"/>
    </row>
  </sheetData>
  <mergeCells count="6">
    <mergeCell ref="A1:F1"/>
    <mergeCell ref="A2:C2"/>
    <mergeCell ref="A3:C3"/>
    <mergeCell ref="D3:D4"/>
    <mergeCell ref="E3:E4"/>
    <mergeCell ref="F3:F4"/>
  </mergeCells>
  <conditionalFormatting sqref="F6:F12">
    <cfRule type="cellIs" priority="1" stopIfTrue="1" operator="equal">
      <formula>0</formula>
    </cfRule>
  </conditionalFormatting>
  <printOptions horizontalCentered="1" verticalCentered="1"/>
  <pageMargins left="0.904166666666667" right="0.904166666666667" top="1.02291666666667" bottom="0.94375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40"/>
  <sheetViews>
    <sheetView showGridLines="0" showZeros="0" workbookViewId="0">
      <selection activeCell="O11" sqref="O11"/>
    </sheetView>
  </sheetViews>
  <sheetFormatPr defaultColWidth="9.12222222222222" defaultRowHeight="12.75" customHeight="1" outlineLevelCol="5"/>
  <cols>
    <col min="1" max="1" width="11.3777777777778" customWidth="1"/>
    <col min="2" max="2" width="18" customWidth="1"/>
    <col min="3" max="3" width="27.6222222222222" customWidth="1"/>
    <col min="4" max="4" width="15.6222222222222" customWidth="1"/>
    <col min="5" max="5" width="14" customWidth="1"/>
    <col min="6" max="6" width="13.8777777777778" customWidth="1"/>
  </cols>
  <sheetData>
    <row r="1" ht="36" customHeight="1" spans="1:6">
      <c r="A1" s="42" t="s">
        <v>113</v>
      </c>
      <c r="B1" s="42"/>
      <c r="C1" s="42"/>
      <c r="D1" s="42"/>
      <c r="E1" s="42"/>
      <c r="F1" s="42"/>
    </row>
    <row r="2" ht="28.5" customHeight="1" spans="1:6">
      <c r="A2" s="62" t="str">
        <f>(部门基本情况表!A2)</f>
        <v>编报单位：万荣县通化镇人民政府</v>
      </c>
      <c r="B2" s="62"/>
      <c r="C2" s="62"/>
      <c r="D2" s="62"/>
      <c r="F2" s="31" t="s">
        <v>24</v>
      </c>
    </row>
    <row r="3" ht="33" customHeight="1" spans="1:6">
      <c r="A3" s="10" t="s">
        <v>114</v>
      </c>
      <c r="B3" s="138"/>
      <c r="C3" s="64"/>
      <c r="D3" s="65" t="s">
        <v>96</v>
      </c>
      <c r="E3" s="65" t="s">
        <v>97</v>
      </c>
      <c r="F3" s="65" t="s">
        <v>98</v>
      </c>
    </row>
    <row r="4" ht="33" customHeight="1" spans="1:6">
      <c r="A4" s="16" t="s">
        <v>71</v>
      </c>
      <c r="B4" s="33" t="s">
        <v>72</v>
      </c>
      <c r="C4" s="46" t="s">
        <v>112</v>
      </c>
      <c r="D4" s="65"/>
      <c r="E4" s="65"/>
      <c r="F4" s="65"/>
    </row>
    <row r="5" ht="33" customHeight="1" spans="1:6">
      <c r="A5" s="139"/>
      <c r="B5" s="139"/>
      <c r="C5" s="140" t="s">
        <v>115</v>
      </c>
      <c r="D5" s="40">
        <f>SUM(E5:F5)</f>
        <v>8543282</v>
      </c>
      <c r="E5" s="40">
        <f>SUM(E6:E38)</f>
        <v>5294482</v>
      </c>
      <c r="F5" s="40">
        <f>SUM(F6:F38)</f>
        <v>3248800</v>
      </c>
    </row>
    <row r="6" ht="33" customHeight="1" spans="1:6">
      <c r="A6" s="95" t="str">
        <f>'一般公共预算财政拨款基本及项目经济分类总表（八）'!A6</f>
        <v>2010301</v>
      </c>
      <c r="B6" s="95" t="str">
        <f>'一般公共预算财政拨款基本及项目经济分类总表（八）'!B6</f>
        <v>行政运行</v>
      </c>
      <c r="C6" s="95" t="str">
        <f>'一般公共预算财政拨款基本及项目经济分类总表（八）'!C6</f>
        <v>基本支出</v>
      </c>
      <c r="D6" s="40">
        <f>SUM(E6:F6)</f>
        <v>4307614</v>
      </c>
      <c r="E6" s="40">
        <f>SUM('一般公共预算财政拨款基本及项目经济分类总表（八）'!E6)</f>
        <v>4307614</v>
      </c>
      <c r="F6" s="40"/>
    </row>
    <row r="7" ht="33" customHeight="1" spans="1:6">
      <c r="A7" s="95" t="str">
        <f>'一般公共预算财政拨款基本及项目经济分类总表（八）'!A7</f>
        <v>2080505</v>
      </c>
      <c r="B7" s="95" t="str">
        <f>'一般公共预算财政拨款基本及项目经济分类总表（八）'!B7</f>
        <v>机关事业单位基本养老保险缴费支出</v>
      </c>
      <c r="C7" s="95" t="str">
        <f>'一般公共预算财政拨款基本及项目经济分类总表（八）'!C7</f>
        <v>机关事业单位基本养老       保险缴费</v>
      </c>
      <c r="D7" s="40">
        <f t="shared" ref="D7:D26" si="0">SUM(E7:F7)</f>
        <v>454441</v>
      </c>
      <c r="E7" s="40">
        <f>SUM('一般公共预算财政拨款基本及项目经济分类总表（八）'!E7)</f>
        <v>454441</v>
      </c>
      <c r="F7" s="40"/>
    </row>
    <row r="8" ht="33" customHeight="1" spans="1:6">
      <c r="A8" s="95" t="str">
        <f>'一般公共预算财政拨款基本及项目经济分类总表（八）'!A8</f>
        <v>2089999</v>
      </c>
      <c r="B8" s="95" t="str">
        <f>'一般公共预算财政拨款基本及项目经济分类总表（八）'!B8</f>
        <v>其他社会保障和就业支出</v>
      </c>
      <c r="C8" s="95" t="str">
        <f>'一般公共预算财政拨款基本及项目经济分类总表（八）'!C8</f>
        <v>失业、工伤保险缴费</v>
      </c>
      <c r="D8" s="40">
        <f t="shared" si="0"/>
        <v>15761</v>
      </c>
      <c r="E8" s="40">
        <f>SUM('一般公共预算财政拨款基本及项目经济分类总表（八）'!E8)</f>
        <v>15761</v>
      </c>
      <c r="F8" s="40"/>
    </row>
    <row r="9" ht="33" customHeight="1" spans="1:6">
      <c r="A9" s="95" t="str">
        <f>'一般公共预算财政拨款基本及项目经济分类总表（八）'!A9</f>
        <v>2101101</v>
      </c>
      <c r="B9" s="95" t="str">
        <f>'一般公共预算财政拨款基本及项目经济分类总表（八）'!B9</f>
        <v>行政单位医疗</v>
      </c>
      <c r="C9" s="95" t="str">
        <f>'一般公共预算财政拨款基本及项目经济分类总表（八）'!C9</f>
        <v>职工基本医疗保险缴费</v>
      </c>
      <c r="D9" s="40">
        <f t="shared" si="0"/>
        <v>184617</v>
      </c>
      <c r="E9" s="40">
        <f>SUM('一般公共预算财政拨款基本及项目经济分类总表（八）'!E9)</f>
        <v>184617</v>
      </c>
      <c r="F9" s="40"/>
    </row>
    <row r="10" ht="33" customHeight="1" spans="1:6">
      <c r="A10" s="95" t="str">
        <f>'一般公共预算财政拨款基本及项目经济分类总表（八）'!A10</f>
        <v>2210201</v>
      </c>
      <c r="B10" s="95" t="str">
        <f>'一般公共预算财政拨款基本及项目经济分类总表（八）'!B10</f>
        <v>住房公积金</v>
      </c>
      <c r="C10" s="95" t="str">
        <f>'一般公共预算财政拨款基本及项目经济分类总表（八）'!C10</f>
        <v>住房公积金</v>
      </c>
      <c r="D10" s="40">
        <f t="shared" si="0"/>
        <v>332049</v>
      </c>
      <c r="E10" s="40">
        <f>SUM('一般公共预算财政拨款基本及项目经济分类总表（八）'!E10)</f>
        <v>332049</v>
      </c>
      <c r="F10" s="40"/>
    </row>
    <row r="11" ht="33" customHeight="1" spans="1:6">
      <c r="A11" s="95">
        <f>'一般公共预算财政拨款基本及项目经济分类总表（八）'!A11</f>
        <v>2080899</v>
      </c>
      <c r="B11" s="95" t="str">
        <f>'一般公共预算财政拨款基本及项目经济分类总表（八）'!B11</f>
        <v>其他优抚支出</v>
      </c>
      <c r="C11" s="95" t="str">
        <f>'一般公共预算财政拨款基本及项目经济分类总表（八）'!C11</f>
        <v>遗属人员补助金</v>
      </c>
      <c r="D11" s="40">
        <f t="shared" si="0"/>
        <v>7000</v>
      </c>
      <c r="E11" s="40">
        <f>SUM('一般公共预算财政拨款基本及项目经济分类总表（八）'!E11)</f>
        <v>0</v>
      </c>
      <c r="F11" s="40">
        <f>SUM('一般公共预算财政拨款基本及项目经济分类总表（八）'!F11)</f>
        <v>7000</v>
      </c>
    </row>
    <row r="12" ht="33" customHeight="1" spans="1:6">
      <c r="A12" s="95">
        <f>'一般公共预算财政拨款基本及项目经济分类总表（八）'!A12</f>
        <v>2120201</v>
      </c>
      <c r="B12" s="95" t="str">
        <f>'一般公共预算财政拨款基本及项目经济分类总表（八）'!B12</f>
        <v>城乡社区规划与管理</v>
      </c>
      <c r="C12" s="95" t="str">
        <f>'一般公共预算财政拨款基本及项目经济分类总表（八）'!C12</f>
        <v>乡镇管理事务</v>
      </c>
      <c r="D12" s="40">
        <f t="shared" si="0"/>
        <v>363000</v>
      </c>
      <c r="E12" s="40">
        <f>SUM('一般公共预算财政拨款基本及项目经济分类总表（八）'!E12)</f>
        <v>0</v>
      </c>
      <c r="F12" s="40">
        <f>SUM('一般公共预算财政拨款基本及项目经济分类总表（八）'!F12)</f>
        <v>363000</v>
      </c>
    </row>
    <row r="13" ht="33" customHeight="1" spans="1:6">
      <c r="A13" s="95">
        <f>'一般公共预算财政拨款基本及项目经济分类总表（八）'!A13</f>
        <v>2120201</v>
      </c>
      <c r="B13" s="95" t="str">
        <f>'一般公共预算财政拨款基本及项目经济分类总表（八）'!B13</f>
        <v>城乡社区规划与管理</v>
      </c>
      <c r="C13" s="95" t="str">
        <f>'一般公共预算财政拨款基本及项目经济分类总表（八）'!C13</f>
        <v>异地交流任职干部项目</v>
      </c>
      <c r="D13" s="40">
        <f t="shared" si="0"/>
        <v>16000</v>
      </c>
      <c r="E13" s="40">
        <f>SUM('一般公共预算财政拨款基本及项目经济分类总表（八）'!E13)</f>
        <v>0</v>
      </c>
      <c r="F13" s="40">
        <f>SUM('一般公共预算财政拨款基本及项目经济分类总表（八）'!F13)</f>
        <v>16000</v>
      </c>
    </row>
    <row r="14" ht="33" customHeight="1" spans="1:6">
      <c r="A14" s="95" t="str">
        <f>'一般公共预算财政拨款基本及项目经济分类总表（八）'!A14</f>
        <v>2130799</v>
      </c>
      <c r="B14" s="95" t="str">
        <f>'一般公共预算财政拨款基本及项目经济分类总表（八）'!B14</f>
        <v>其他农村综合改革支出</v>
      </c>
      <c r="C14" s="95" t="str">
        <f>'一般公共预算财政拨款基本及项目经济分类总表（八）'!C14</f>
        <v>农村离任“两委”主干生活补贴</v>
      </c>
      <c r="D14" s="40">
        <f t="shared" si="0"/>
        <v>88000</v>
      </c>
      <c r="E14" s="40">
        <f>SUM('一般公共预算财政拨款基本及项目经济分类总表（八）'!E14)</f>
        <v>0</v>
      </c>
      <c r="F14" s="40">
        <f>SUM('一般公共预算财政拨款基本及项目经济分类总表（八）'!F14)</f>
        <v>88000</v>
      </c>
    </row>
    <row r="15" ht="33" customHeight="1" spans="1:6">
      <c r="A15" s="95">
        <f>'一般公共预算财政拨款基本及项目经济分类总表（八）'!A15</f>
        <v>2120201</v>
      </c>
      <c r="B15" s="95" t="str">
        <f>'一般公共预算财政拨款基本及项目经济分类总表（八）'!B15</f>
        <v>城乡社区规划与管理</v>
      </c>
      <c r="C15" s="95" t="str">
        <f>'一般公共预算财政拨款基本及项目经济分类总表（八）'!C15</f>
        <v>乡镇食堂伙食补助项目</v>
      </c>
      <c r="D15" s="40">
        <f t="shared" si="0"/>
        <v>51900</v>
      </c>
      <c r="E15" s="40">
        <f>SUM('一般公共预算财政拨款基本及项目经济分类总表（八）'!E15)</f>
        <v>0</v>
      </c>
      <c r="F15" s="40">
        <f>SUM('一般公共预算财政拨款基本及项目经济分类总表（八）'!F15)</f>
        <v>51900</v>
      </c>
    </row>
    <row r="16" ht="33" customHeight="1" spans="1:6">
      <c r="A16" s="95">
        <f>'一般公共预算财政拨款基本及项目经济分类总表（八）'!A16</f>
        <v>2120201</v>
      </c>
      <c r="B16" s="95" t="str">
        <f>'一般公共预算财政拨款基本及项目经济分类总表（八）'!B16</f>
        <v>城乡社区规划与管理</v>
      </c>
      <c r="C16" s="95" t="str">
        <f>'一般公共预算财政拨款基本及项目经济分类总表（八）'!C16</f>
        <v>综治村巡逻项目</v>
      </c>
      <c r="D16" s="40">
        <f t="shared" si="0"/>
        <v>84000</v>
      </c>
      <c r="E16" s="40">
        <f>SUM('一般公共预算财政拨款基本及项目经济分类总表（八）'!E16)</f>
        <v>0</v>
      </c>
      <c r="F16" s="40">
        <f>SUM('一般公共预算财政拨款基本及项目经济分类总表（八）'!F16)</f>
        <v>84000</v>
      </c>
    </row>
    <row r="17" ht="33" customHeight="1" spans="1:6">
      <c r="A17" s="95">
        <f>'一般公共预算财政拨款基本及项目经济分类总表（八）'!A17</f>
        <v>2120201</v>
      </c>
      <c r="B17" s="95" t="str">
        <f>'一般公共预算财政拨款基本及项目经济分类总表（八）'!B17</f>
        <v>城乡社区规划与管理</v>
      </c>
      <c r="C17" s="95" t="str">
        <f>'一般公共预算财政拨款基本及项目经济分类总表（八）'!C17</f>
        <v>樱桃节文化活动项目</v>
      </c>
      <c r="D17" s="40">
        <f t="shared" si="0"/>
        <v>50000</v>
      </c>
      <c r="E17" s="40">
        <f>SUM('一般公共预算财政拨款基本及项目经济分类总表（八）'!E17)</f>
        <v>0</v>
      </c>
      <c r="F17" s="40">
        <f>SUM('一般公共预算财政拨款基本及项目经济分类总表（八）'!F17)</f>
        <v>50000</v>
      </c>
    </row>
    <row r="18" ht="33" customHeight="1" spans="1:6">
      <c r="A18" s="95">
        <f>'一般公共预算财政拨款基本及项目经济分类总表（八）'!A18</f>
        <v>2120201</v>
      </c>
      <c r="B18" s="95" t="str">
        <f>'一般公共预算财政拨款基本及项目经济分类总表（八）'!B18</f>
        <v>城乡社区规划与管理</v>
      </c>
      <c r="C18" s="95" t="str">
        <f>'一般公共预算财政拨款基本及项目经济分类总表（八）'!C18</f>
        <v>人大代表联络站（点）运转项目</v>
      </c>
      <c r="D18" s="40">
        <f t="shared" si="0"/>
        <v>16000</v>
      </c>
      <c r="E18" s="40">
        <f>SUM('一般公共预算财政拨款基本及项目经济分类总表（八）'!E18)</f>
        <v>0</v>
      </c>
      <c r="F18" s="40">
        <f>SUM('一般公共预算财政拨款基本及项目经济分类总表（八）'!F18)</f>
        <v>16000</v>
      </c>
    </row>
    <row r="19" ht="33" customHeight="1" spans="1:6">
      <c r="A19" s="95">
        <f>'一般公共预算财政拨款基本及项目经济分类总表（八）'!A19</f>
        <v>2120201</v>
      </c>
      <c r="B19" s="95" t="str">
        <f>'一般公共预算财政拨款基本及项目经济分类总表（八）'!B19</f>
        <v>城乡社区规划与管理</v>
      </c>
      <c r="C19" s="95" t="str">
        <f>'一般公共预算财政拨款基本及项目经济分类总表（八）'!C19</f>
        <v>无固定收入代表履职补贴</v>
      </c>
      <c r="D19" s="40">
        <f t="shared" si="0"/>
        <v>32400</v>
      </c>
      <c r="E19" s="40">
        <f>SUM('一般公共预算财政拨款基本及项目经济分类总表（八）'!E19)</f>
        <v>0</v>
      </c>
      <c r="F19" s="40">
        <f>SUM('一般公共预算财政拨款基本及项目经济分类总表（八）'!F19)</f>
        <v>32400</v>
      </c>
    </row>
    <row r="20" ht="33" customHeight="1" spans="1:6">
      <c r="A20" s="95">
        <f>'一般公共预算财政拨款基本及项目经济分类总表（八）'!A20</f>
        <v>2120201</v>
      </c>
      <c r="B20" s="95" t="str">
        <f>'一般公共预算财政拨款基本及项目经济分类总表（八）'!B20</f>
        <v>城乡社区规划与管理</v>
      </c>
      <c r="C20" s="95" t="str">
        <f>'一般公共预算财政拨款基本及项目经济分类总表（八）'!C20</f>
        <v>人大代表活动项目</v>
      </c>
      <c r="D20" s="40">
        <f t="shared" si="0"/>
        <v>32000</v>
      </c>
      <c r="E20" s="40">
        <f>SUM('一般公共预算财政拨款基本及项目经济分类总表（八）'!E20)</f>
        <v>0</v>
      </c>
      <c r="F20" s="40">
        <f>SUM('一般公共预算财政拨款基本及项目经济分类总表（八）'!F20)</f>
        <v>32000</v>
      </c>
    </row>
    <row r="21" ht="33" customHeight="1" spans="1:6">
      <c r="A21" s="95">
        <f>'一般公共预算财政拨款基本及项目经济分类总表（八）'!A21</f>
        <v>2120201</v>
      </c>
      <c r="B21" s="95" t="str">
        <f>'一般公共预算财政拨款基本及项目经济分类总表（八）'!B21</f>
        <v>其他农村综合改革支出</v>
      </c>
      <c r="C21" s="95" t="str">
        <f>'一般公共预算财政拨款基本及项目经济分类总表（八）'!C21</f>
        <v>环卫清扫车运行项目</v>
      </c>
      <c r="D21" s="40">
        <f t="shared" si="0"/>
        <v>100000</v>
      </c>
      <c r="E21" s="40"/>
      <c r="F21" s="40">
        <f>SUM('一般公共预算财政拨款基本及项目经济分类总表（八）'!F21)</f>
        <v>100000</v>
      </c>
    </row>
    <row r="22" ht="33" customHeight="1" spans="1:6">
      <c r="A22" s="95">
        <f>'一般公共预算财政拨款基本及项目经济分类总表（八）'!A22</f>
        <v>2120201</v>
      </c>
      <c r="B22" s="95" t="str">
        <f>'一般公共预算财政拨款基本及项目经济分类总表（八）'!B22</f>
        <v>城乡社区规划与管理</v>
      </c>
      <c r="C22" s="95" t="str">
        <f>'一般公共预算财政拨款基本及项目经济分类总表（八）'!C22</f>
        <v>人居环境整治资金</v>
      </c>
      <c r="D22" s="40">
        <f t="shared" si="0"/>
        <v>100000</v>
      </c>
      <c r="E22" s="40"/>
      <c r="F22" s="40">
        <f>SUM('一般公共预算财政拨款基本及项目经济分类总表（八）'!F22)</f>
        <v>100000</v>
      </c>
    </row>
    <row r="23" ht="33" customHeight="1" spans="1:6">
      <c r="A23" s="95" t="str">
        <f>'一般公共预算财政拨款基本及项目经济分类总表（八）'!A23</f>
        <v>2130705</v>
      </c>
      <c r="B23" s="95" t="str">
        <f>'一般公共预算财政拨款基本及项目经济分类总表（八）'!B23</f>
        <v>对村民委员会和村党支部的补助</v>
      </c>
      <c r="C23" s="95" t="str">
        <f>'一般公共预算财政拨款基本及项目经济分类总表（八）'!C23</f>
        <v>村级转移支付项目</v>
      </c>
      <c r="D23" s="40">
        <f t="shared" si="0"/>
        <v>2088000</v>
      </c>
      <c r="E23" s="40"/>
      <c r="F23" s="40">
        <f>SUM('一般公共预算财政拨款基本及项目经济分类总表（八）'!F23)</f>
        <v>2088000</v>
      </c>
    </row>
    <row r="24" ht="33" customHeight="1" spans="1:6">
      <c r="A24" s="95" t="str">
        <f>'一般公共预算财政拨款基本及项目经济分类总表（八）'!A24</f>
        <v>2160299</v>
      </c>
      <c r="B24" s="95" t="str">
        <f>'一般公共预算财政拨款基本及项目经济分类总表（八）'!B24</f>
        <v>其他商业流通事务支出</v>
      </c>
      <c r="C24" s="95" t="str">
        <f>'一般公共预算财政拨款基本及项目经济分类总表（八）'!C24</f>
        <v>2023年全县困难群众“爱心消费券”县级补助资金</v>
      </c>
      <c r="D24" s="40">
        <f t="shared" si="0"/>
        <v>12000</v>
      </c>
      <c r="E24" s="40"/>
      <c r="F24" s="40">
        <f>SUM('一般公共预算财政拨款基本及项目经济分类总表（八）'!F24)</f>
        <v>12000</v>
      </c>
    </row>
    <row r="25" ht="33" customHeight="1" spans="1:6">
      <c r="A25" s="95">
        <f>'一般公共预算财政拨款基本及项目经济分类总表（八）'!A25</f>
        <v>2070199</v>
      </c>
      <c r="B25" s="95" t="str">
        <f>'一般公共预算财政拨款基本及项目经济分类总表（八）'!B25</f>
        <v>其他文化和旅游支出</v>
      </c>
      <c r="C25" s="95" t="str">
        <f>'一般公共预算财政拨款基本及项目经济分类总表（八）'!C25</f>
        <v>“三王”文化研究项目</v>
      </c>
      <c r="D25" s="40">
        <f t="shared" si="0"/>
        <v>208500</v>
      </c>
      <c r="E25" s="40"/>
      <c r="F25" s="40">
        <f>SUM('一般公共预算财政拨款基本及项目经济分类总表（八）'!F25)</f>
        <v>208500</v>
      </c>
    </row>
    <row r="26" ht="33" customHeight="1" spans="1:6">
      <c r="A26" s="95"/>
      <c r="B26" s="95"/>
      <c r="C26" s="95"/>
      <c r="D26" s="40"/>
      <c r="E26" s="40"/>
      <c r="F26" s="40"/>
    </row>
    <row r="27" ht="33" customHeight="1" spans="1:6">
      <c r="A27" s="95"/>
      <c r="B27" s="95"/>
      <c r="C27" s="95"/>
      <c r="D27" s="40"/>
      <c r="E27" s="40"/>
      <c r="F27" s="40"/>
    </row>
    <row r="28" ht="33" customHeight="1" spans="1:6">
      <c r="A28" s="95"/>
      <c r="B28" s="95"/>
      <c r="C28" s="95"/>
      <c r="D28" s="40"/>
      <c r="E28" s="40"/>
      <c r="F28" s="40"/>
    </row>
    <row r="29" ht="33" customHeight="1" spans="1:6">
      <c r="A29" s="95"/>
      <c r="B29" s="95"/>
      <c r="C29" s="95"/>
      <c r="D29" s="40"/>
      <c r="E29" s="40"/>
      <c r="F29" s="40"/>
    </row>
    <row r="30" ht="33" customHeight="1" spans="1:6">
      <c r="A30" s="95"/>
      <c r="B30" s="95"/>
      <c r="C30" s="95"/>
      <c r="D30" s="40"/>
      <c r="E30" s="40"/>
      <c r="F30" s="40"/>
    </row>
    <row r="31" ht="33" customHeight="1" spans="1:6">
      <c r="A31" s="95"/>
      <c r="B31" s="95"/>
      <c r="C31" s="95"/>
      <c r="D31" s="40"/>
      <c r="E31" s="40"/>
      <c r="F31" s="40"/>
    </row>
    <row r="32" ht="33" customHeight="1" spans="1:6">
      <c r="A32" s="95"/>
      <c r="B32" s="95"/>
      <c r="C32" s="95"/>
      <c r="D32" s="40"/>
      <c r="E32" s="40"/>
      <c r="F32" s="40"/>
    </row>
    <row r="33" ht="33" customHeight="1" spans="1:6">
      <c r="A33" s="95"/>
      <c r="B33" s="95"/>
      <c r="C33" s="95"/>
      <c r="D33" s="40"/>
      <c r="E33" s="40"/>
      <c r="F33" s="40"/>
    </row>
    <row r="34" ht="33" customHeight="1" spans="1:6">
      <c r="A34" s="95"/>
      <c r="B34" s="95"/>
      <c r="C34" s="95"/>
      <c r="D34" s="40"/>
      <c r="E34" s="40"/>
      <c r="F34" s="40"/>
    </row>
    <row r="35" ht="33" customHeight="1" spans="1:6">
      <c r="A35" s="95"/>
      <c r="B35" s="95"/>
      <c r="C35" s="95"/>
      <c r="D35" s="40"/>
      <c r="E35" s="40"/>
      <c r="F35" s="40"/>
    </row>
    <row r="36" ht="33" customHeight="1" spans="1:6">
      <c r="A36" s="95"/>
      <c r="B36" s="95"/>
      <c r="C36" s="95"/>
      <c r="D36" s="40"/>
      <c r="E36" s="40"/>
      <c r="F36" s="40"/>
    </row>
    <row r="37" ht="33" customHeight="1" spans="1:6">
      <c r="A37" s="95"/>
      <c r="B37" s="95"/>
      <c r="C37" s="95"/>
      <c r="D37" s="40"/>
      <c r="E37" s="40"/>
      <c r="F37" s="40"/>
    </row>
    <row r="38" ht="33" customHeight="1" spans="1:6">
      <c r="A38" s="95"/>
      <c r="B38" s="95"/>
      <c r="C38" s="95"/>
      <c r="D38" s="40"/>
      <c r="E38" s="40">
        <f>SUM('一般公共预算财政拨款基本及项目经济分类总表（八）'!E20)</f>
        <v>0</v>
      </c>
      <c r="F38" s="40"/>
    </row>
    <row r="39" customHeight="1" spans="2:4">
      <c r="B39" s="41"/>
      <c r="C39" s="41"/>
      <c r="D39" s="41"/>
    </row>
    <row r="40" customHeight="1" spans="2:3">
      <c r="B40" s="41"/>
      <c r="C40" s="41"/>
    </row>
  </sheetData>
  <autoFilter ref="A5:F25">
    <extLst/>
  </autoFilter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D31"/>
  <sheetViews>
    <sheetView showGridLines="0" showZeros="0" workbookViewId="0">
      <selection activeCell="B22" sqref="D5 B22"/>
    </sheetView>
  </sheetViews>
  <sheetFormatPr defaultColWidth="9.12222222222222" defaultRowHeight="12.75" customHeight="1" outlineLevelCol="3"/>
  <cols>
    <col min="1" max="1" width="35" customWidth="1"/>
    <col min="2" max="2" width="16.5" customWidth="1"/>
    <col min="3" max="3" width="31" customWidth="1"/>
    <col min="4" max="4" width="17.5" customWidth="1"/>
  </cols>
  <sheetData>
    <row r="1" ht="36" customHeight="1" spans="1:4">
      <c r="A1" s="42" t="s">
        <v>116</v>
      </c>
      <c r="B1" s="42"/>
      <c r="C1" s="42"/>
      <c r="D1" s="42"/>
    </row>
    <row r="2" ht="22.5" customHeight="1" spans="1:4">
      <c r="A2" s="62" t="str">
        <f>(部门基本情况表!A2)</f>
        <v>编报单位：万荣县通化镇人民政府</v>
      </c>
      <c r="B2" s="62"/>
      <c r="C2" s="62"/>
      <c r="D2" s="63" t="s">
        <v>24</v>
      </c>
    </row>
    <row r="3" ht="28.95" customHeight="1" spans="1:4">
      <c r="A3" s="32" t="s">
        <v>117</v>
      </c>
      <c r="B3" s="32" t="s">
        <v>118</v>
      </c>
      <c r="C3" s="32" t="s">
        <v>117</v>
      </c>
      <c r="D3" s="32" t="s">
        <v>118</v>
      </c>
    </row>
    <row r="4" ht="21.6" customHeight="1" spans="1:4">
      <c r="A4" s="124" t="s">
        <v>22</v>
      </c>
      <c r="B4" s="125">
        <f>SUM(B5,D5,B16,B22)</f>
        <v>5294482</v>
      </c>
      <c r="C4" s="126"/>
      <c r="D4" s="127"/>
    </row>
    <row r="5" ht="21.6" customHeight="1" spans="1:4">
      <c r="A5" s="128" t="s">
        <v>119</v>
      </c>
      <c r="B5" s="129">
        <f>SUM(B6:B15)</f>
        <v>4602654</v>
      </c>
      <c r="C5" s="128" t="s">
        <v>120</v>
      </c>
      <c r="D5" s="130">
        <f>SUM(D6,D23,D26)</f>
        <v>675428</v>
      </c>
    </row>
    <row r="6" ht="21.6" customHeight="1" spans="1:4">
      <c r="A6" s="128" t="s">
        <v>121</v>
      </c>
      <c r="B6" s="94">
        <v>1617682</v>
      </c>
      <c r="C6" s="128" t="s">
        <v>122</v>
      </c>
      <c r="D6" s="130">
        <f>SUM(D7:D22)</f>
        <v>461500</v>
      </c>
    </row>
    <row r="7" ht="21.6" customHeight="1" spans="1:4">
      <c r="A7" s="128" t="s">
        <v>123</v>
      </c>
      <c r="B7" s="94">
        <v>1233056</v>
      </c>
      <c r="C7" s="128" t="s">
        <v>124</v>
      </c>
      <c r="D7" s="130">
        <v>35000</v>
      </c>
    </row>
    <row r="8" ht="21.6" customHeight="1" spans="1:4">
      <c r="A8" s="131" t="s">
        <v>125</v>
      </c>
      <c r="B8" s="94">
        <v>564300</v>
      </c>
      <c r="C8" s="128" t="s">
        <v>126</v>
      </c>
      <c r="D8" s="130"/>
    </row>
    <row r="9" ht="21.6" customHeight="1" spans="1:4">
      <c r="A9" s="132" t="s">
        <v>127</v>
      </c>
      <c r="B9" s="94">
        <v>200748</v>
      </c>
      <c r="C9" s="128" t="s">
        <v>128</v>
      </c>
      <c r="D9" s="130">
        <v>300</v>
      </c>
    </row>
    <row r="10" ht="21.6" customHeight="1" spans="1:4">
      <c r="A10" s="132" t="s">
        <v>129</v>
      </c>
      <c r="B10" s="94">
        <v>454441</v>
      </c>
      <c r="C10" s="132" t="s">
        <v>130</v>
      </c>
      <c r="D10" s="130">
        <v>2000</v>
      </c>
    </row>
    <row r="11" ht="21.6" customHeight="1" spans="1:4">
      <c r="A11" s="132" t="s">
        <v>131</v>
      </c>
      <c r="B11" s="129">
        <v>184617</v>
      </c>
      <c r="C11" s="132" t="s">
        <v>132</v>
      </c>
      <c r="D11" s="130">
        <v>6900</v>
      </c>
    </row>
    <row r="12" ht="21.6" customHeight="1" spans="1:4">
      <c r="A12" s="132" t="s">
        <v>133</v>
      </c>
      <c r="B12" s="129"/>
      <c r="C12" s="132" t="s">
        <v>134</v>
      </c>
      <c r="D12" s="130"/>
    </row>
    <row r="13" ht="21.6" customHeight="1" spans="1:4">
      <c r="A13" s="132" t="s">
        <v>135</v>
      </c>
      <c r="B13" s="94">
        <v>15761</v>
      </c>
      <c r="C13" s="132" t="s">
        <v>136</v>
      </c>
      <c r="D13" s="130">
        <v>10000</v>
      </c>
    </row>
    <row r="14" ht="21.6" customHeight="1" spans="1:4">
      <c r="A14" s="131" t="s">
        <v>137</v>
      </c>
      <c r="B14" s="94">
        <v>332049</v>
      </c>
      <c r="C14" s="132" t="s">
        <v>138</v>
      </c>
      <c r="D14" s="130"/>
    </row>
    <row r="15" ht="21.6" customHeight="1" spans="1:4">
      <c r="A15" s="131" t="s">
        <v>139</v>
      </c>
      <c r="B15" s="94"/>
      <c r="C15" s="132" t="s">
        <v>140</v>
      </c>
      <c r="D15" s="130"/>
    </row>
    <row r="16" ht="21.6" customHeight="1" spans="1:4">
      <c r="A16" s="132" t="s">
        <v>141</v>
      </c>
      <c r="B16" s="129">
        <f>SUM(B17:B21)</f>
        <v>0</v>
      </c>
      <c r="C16" s="133" t="s">
        <v>142</v>
      </c>
      <c r="D16" s="130"/>
    </row>
    <row r="17" ht="21.6" customHeight="1" spans="1:4">
      <c r="A17" s="132" t="s">
        <v>143</v>
      </c>
      <c r="B17" s="130"/>
      <c r="C17" s="133" t="s">
        <v>144</v>
      </c>
      <c r="D17" s="130"/>
    </row>
    <row r="18" ht="21.6" customHeight="1" spans="1:4">
      <c r="A18" s="132" t="s">
        <v>145</v>
      </c>
      <c r="B18" s="130"/>
      <c r="C18" s="132" t="s">
        <v>146</v>
      </c>
      <c r="D18" s="130">
        <v>48000</v>
      </c>
    </row>
    <row r="19" ht="21.6" customHeight="1" spans="1:4">
      <c r="A19" s="132" t="s">
        <v>147</v>
      </c>
      <c r="B19" s="130"/>
      <c r="C19" s="132" t="s">
        <v>148</v>
      </c>
      <c r="D19" s="130">
        <v>7400</v>
      </c>
    </row>
    <row r="20" ht="21.6" customHeight="1" spans="1:4">
      <c r="A20" s="132" t="s">
        <v>149</v>
      </c>
      <c r="B20" s="130"/>
      <c r="C20" s="132" t="s">
        <v>150</v>
      </c>
      <c r="D20" s="130"/>
    </row>
    <row r="21" ht="21.6" customHeight="1" spans="1:4">
      <c r="A21" s="132" t="s">
        <v>151</v>
      </c>
      <c r="B21" s="130"/>
      <c r="C21" s="134" t="s">
        <v>152</v>
      </c>
      <c r="D21" s="130">
        <v>336900</v>
      </c>
    </row>
    <row r="22" ht="21.6" customHeight="1" spans="1:4">
      <c r="A22" s="131" t="s">
        <v>153</v>
      </c>
      <c r="B22" s="130">
        <f>SUM(B23:B25)</f>
        <v>16400</v>
      </c>
      <c r="C22" s="132" t="s">
        <v>154</v>
      </c>
      <c r="D22" s="135">
        <v>15000</v>
      </c>
    </row>
    <row r="23" ht="21.6" customHeight="1" spans="1:4">
      <c r="A23" s="131" t="s">
        <v>155</v>
      </c>
      <c r="B23" s="130">
        <v>16400</v>
      </c>
      <c r="C23" s="132" t="s">
        <v>156</v>
      </c>
      <c r="D23" s="130">
        <f>SUM(D24:D25)</f>
        <v>59928</v>
      </c>
    </row>
    <row r="24" ht="21.6" customHeight="1" spans="1:4">
      <c r="A24" s="131" t="s">
        <v>157</v>
      </c>
      <c r="B24" s="130"/>
      <c r="C24" s="132" t="s">
        <v>158</v>
      </c>
      <c r="D24" s="135">
        <v>32688</v>
      </c>
    </row>
    <row r="25" ht="21.6" customHeight="1" spans="1:4">
      <c r="A25" s="131" t="s">
        <v>159</v>
      </c>
      <c r="B25" s="130"/>
      <c r="C25" s="131" t="s">
        <v>160</v>
      </c>
      <c r="D25" s="135">
        <v>27240</v>
      </c>
    </row>
    <row r="26" ht="21.6" customHeight="1" spans="1:4">
      <c r="A26" s="132"/>
      <c r="B26" s="136"/>
      <c r="C26" s="128" t="s">
        <v>161</v>
      </c>
      <c r="D26" s="135">
        <f>SUM(D27:D31)</f>
        <v>154000</v>
      </c>
    </row>
    <row r="27" ht="21.6" customHeight="1" spans="1:4">
      <c r="A27" s="132"/>
      <c r="B27" s="136"/>
      <c r="C27" s="128" t="s">
        <v>162</v>
      </c>
      <c r="D27" s="135">
        <v>4500</v>
      </c>
    </row>
    <row r="28" ht="21.6" customHeight="1" spans="1:4">
      <c r="A28" s="132"/>
      <c r="B28" s="136"/>
      <c r="C28" s="132" t="s">
        <v>163</v>
      </c>
      <c r="D28" s="135">
        <v>41000</v>
      </c>
    </row>
    <row r="29" ht="21.6" customHeight="1" spans="1:4">
      <c r="A29" s="132"/>
      <c r="B29" s="136"/>
      <c r="C29" s="132" t="s">
        <v>164</v>
      </c>
      <c r="D29" s="135">
        <v>12500</v>
      </c>
    </row>
    <row r="30" ht="21.6" customHeight="1" spans="1:4">
      <c r="A30" s="132"/>
      <c r="B30" s="136"/>
      <c r="C30" s="132" t="s">
        <v>165</v>
      </c>
      <c r="D30" s="135">
        <v>81000</v>
      </c>
    </row>
    <row r="31" ht="21.6" customHeight="1" spans="1:4">
      <c r="A31" s="128"/>
      <c r="B31" s="137"/>
      <c r="C31" s="132" t="s">
        <v>166</v>
      </c>
      <c r="D31" s="130">
        <v>15000</v>
      </c>
    </row>
  </sheetData>
  <mergeCells count="3">
    <mergeCell ref="A1:D1"/>
    <mergeCell ref="A2:C2"/>
    <mergeCell ref="B4:D4"/>
  </mergeCells>
  <printOptions horizontalCentered="1" verticalCentered="1"/>
  <pageMargins left="0.904166666666667" right="0.904166666666667" top="1.02291666666667" bottom="0.94375" header="0.511805555555556" footer="0.275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25"/>
  <sheetViews>
    <sheetView workbookViewId="0">
      <pane xSplit="6" ySplit="5" topLeftCell="Y6" activePane="bottomRight" state="frozen"/>
      <selection/>
      <selection pane="topRight"/>
      <selection pane="bottomLeft"/>
      <selection pane="bottomRight" activeCell="D11" sqref="D7 D8 D11"/>
    </sheetView>
  </sheetViews>
  <sheetFormatPr defaultColWidth="9.12222222222222" defaultRowHeight="12.75" customHeight="1"/>
  <cols>
    <col min="1" max="1" width="12.1222222222222" style="81" customWidth="1"/>
    <col min="2" max="2" width="17.3777777777778" style="81" customWidth="1"/>
    <col min="3" max="3" width="27.3777777777778" style="81" customWidth="1"/>
    <col min="4" max="4" width="14.3777777777778" style="81" customWidth="1"/>
    <col min="5" max="6" width="13.5" style="81" customWidth="1"/>
    <col min="7" max="7" width="16" style="81" customWidth="1"/>
    <col min="8" max="8" width="13" style="81" customWidth="1"/>
    <col min="9" max="9" width="13.1222222222222" style="81" customWidth="1"/>
    <col min="10" max="11" width="12" style="81" customWidth="1"/>
    <col min="12" max="12" width="11.5" style="81" customWidth="1"/>
    <col min="13" max="15" width="11.6222222222222" style="81" customWidth="1"/>
    <col min="16" max="17" width="11" style="81" customWidth="1"/>
    <col min="18" max="18" width="12.3777777777778" style="81" customWidth="1"/>
    <col min="19" max="19" width="11.8777777777778" style="81" customWidth="1"/>
    <col min="20" max="20" width="11.1222222222222" style="81" customWidth="1"/>
    <col min="21" max="21" width="10.8777777777778" style="81" customWidth="1"/>
    <col min="22" max="22" width="8.87777777777778" style="81" customWidth="1"/>
    <col min="23" max="23" width="9" style="81" customWidth="1"/>
    <col min="24" max="24" width="9.5" style="81" customWidth="1"/>
    <col min="25" max="25" width="8.5" style="81" customWidth="1"/>
    <col min="26" max="26" width="10.5" style="81" customWidth="1"/>
    <col min="27" max="27" width="10.1222222222222" style="81" customWidth="1"/>
    <col min="28" max="29" width="8" style="81" customWidth="1"/>
    <col min="30" max="30" width="10.3777777777778" style="81" customWidth="1"/>
    <col min="31" max="31" width="11.1222222222222" style="81" customWidth="1"/>
    <col min="32" max="32" width="10" style="81" customWidth="1"/>
    <col min="33" max="33" width="9.87777777777778" style="81" customWidth="1"/>
    <col min="34" max="34" width="9.37777777777778" style="81" customWidth="1"/>
    <col min="35" max="35" width="8.37777777777778" style="81" customWidth="1"/>
    <col min="36" max="36" width="8.12222222222222" style="81" customWidth="1"/>
    <col min="37" max="40" width="9.62222222222222" style="81" customWidth="1"/>
    <col min="41" max="41" width="9.5" style="81" customWidth="1"/>
    <col min="42" max="43" width="9.62222222222222" style="81" customWidth="1"/>
    <col min="44" max="44" width="13" style="81" customWidth="1"/>
    <col min="45" max="46" width="10.3777777777778" style="81" customWidth="1"/>
    <col min="47" max="47" width="8" style="81" customWidth="1"/>
    <col min="48" max="49" width="10.6222222222222" style="81" customWidth="1"/>
    <col min="50" max="50" width="8" style="81" customWidth="1"/>
    <col min="51" max="51" width="10.3777777777778" style="81" customWidth="1"/>
    <col min="52" max="52" width="9.62222222222222" style="81" customWidth="1"/>
    <col min="53" max="53" width="11.3777777777778" style="81" customWidth="1"/>
    <col min="54" max="54" width="10.1222222222222" style="81" customWidth="1"/>
    <col min="55" max="55" width="10.5" style="81" customWidth="1"/>
    <col min="56" max="57" width="10" style="81" customWidth="1"/>
    <col min="58" max="58" width="10.1222222222222" style="81" customWidth="1"/>
    <col min="59" max="59" width="10" style="81" customWidth="1"/>
    <col min="60" max="60" width="9.37777777777778" style="81" customWidth="1"/>
    <col min="61" max="61" width="10.1222222222222" style="81" customWidth="1"/>
    <col min="62" max="62" width="9.62222222222222" style="81" customWidth="1"/>
    <col min="63" max="63" width="7" style="81" customWidth="1"/>
    <col min="64" max="65" width="9.62222222222222" style="81" customWidth="1"/>
    <col min="66" max="66" width="8.62222222222222" style="81" customWidth="1"/>
    <col min="67" max="67" width="10.1222222222222" style="81" customWidth="1"/>
    <col min="68" max="68" width="11.8777777777778" style="81" customWidth="1"/>
    <col min="69" max="16384" width="9.12222222222222" style="81"/>
  </cols>
  <sheetData>
    <row r="1" ht="36" customHeight="1" spans="1:68">
      <c r="A1" s="82" t="s">
        <v>167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 t="s">
        <v>167</v>
      </c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 t="s">
        <v>167</v>
      </c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</row>
    <row r="2" ht="28.5" customHeight="1" spans="1:68">
      <c r="A2" s="83" t="str">
        <f>(部门基本情况表!A2)</f>
        <v>编报单位：万荣县通化镇人民政府</v>
      </c>
      <c r="B2" s="83"/>
      <c r="C2" s="83"/>
      <c r="G2" s="84"/>
      <c r="R2" s="84" t="s">
        <v>24</v>
      </c>
      <c r="S2" s="106" t="str">
        <f>部门基本情况表!A2</f>
        <v>编报单位：万荣县通化镇人民政府</v>
      </c>
      <c r="T2" s="106"/>
      <c r="U2" s="106"/>
      <c r="V2" s="106"/>
      <c r="W2" s="106"/>
      <c r="X2" s="106"/>
      <c r="AP2" s="113" t="s">
        <v>24</v>
      </c>
      <c r="AQ2" s="113"/>
      <c r="AR2" s="114" t="str">
        <f>部门基本情况表!A2</f>
        <v>编报单位：万荣县通化镇人民政府</v>
      </c>
      <c r="AS2" s="115"/>
      <c r="AT2" s="115"/>
      <c r="AU2" s="115"/>
      <c r="AV2" s="115"/>
      <c r="AW2" s="115"/>
      <c r="AX2" s="115"/>
      <c r="AY2" s="115"/>
      <c r="BM2" s="121"/>
      <c r="BN2" s="113" t="s">
        <v>24</v>
      </c>
      <c r="BO2" s="113"/>
      <c r="BP2" s="113"/>
    </row>
    <row r="3" s="78" customFormat="1" ht="41.25" customHeight="1" spans="1:68">
      <c r="A3" s="85" t="s">
        <v>27</v>
      </c>
      <c r="B3" s="85"/>
      <c r="C3" s="85"/>
      <c r="D3" s="86" t="s">
        <v>96</v>
      </c>
      <c r="E3" s="86" t="s">
        <v>97</v>
      </c>
      <c r="F3" s="86" t="s">
        <v>98</v>
      </c>
      <c r="G3" s="87" t="s">
        <v>168</v>
      </c>
      <c r="H3" s="87" t="s">
        <v>169</v>
      </c>
      <c r="I3" s="103" t="s">
        <v>170</v>
      </c>
      <c r="J3" s="104"/>
      <c r="K3" s="104"/>
      <c r="L3" s="104"/>
      <c r="M3" s="103" t="s">
        <v>171</v>
      </c>
      <c r="N3" s="104"/>
      <c r="O3" s="104"/>
      <c r="P3" s="105"/>
      <c r="Q3" s="97" t="s">
        <v>84</v>
      </c>
      <c r="R3" s="97" t="s">
        <v>172</v>
      </c>
      <c r="S3" s="107" t="s">
        <v>173</v>
      </c>
      <c r="T3" s="85" t="s">
        <v>174</v>
      </c>
      <c r="U3" s="85"/>
      <c r="V3" s="85"/>
      <c r="W3" s="85"/>
      <c r="X3" s="85"/>
      <c r="Y3" s="85"/>
      <c r="Z3" s="85"/>
      <c r="AA3" s="85"/>
      <c r="AB3" s="108" t="s">
        <v>174</v>
      </c>
      <c r="AC3" s="109"/>
      <c r="AD3" s="109"/>
      <c r="AE3" s="109"/>
      <c r="AF3" s="110"/>
      <c r="AG3" s="85" t="s">
        <v>175</v>
      </c>
      <c r="AH3" s="85" t="s">
        <v>176</v>
      </c>
      <c r="AI3" s="111" t="s">
        <v>177</v>
      </c>
      <c r="AJ3" s="109"/>
      <c r="AK3" s="110"/>
      <c r="AL3" s="85" t="s">
        <v>178</v>
      </c>
      <c r="AM3" s="85"/>
      <c r="AN3" s="85" t="s">
        <v>179</v>
      </c>
      <c r="AO3" s="85" t="s">
        <v>180</v>
      </c>
      <c r="AP3" s="85" t="s">
        <v>181</v>
      </c>
      <c r="AQ3" s="85" t="s">
        <v>182</v>
      </c>
      <c r="AR3" s="87" t="s">
        <v>183</v>
      </c>
      <c r="AS3" s="85" t="s">
        <v>184</v>
      </c>
      <c r="AT3" s="85"/>
      <c r="AU3" s="85"/>
      <c r="AV3" s="85" t="s">
        <v>185</v>
      </c>
      <c r="AW3" s="116" t="s">
        <v>186</v>
      </c>
      <c r="AX3" s="117" t="s">
        <v>187</v>
      </c>
      <c r="AY3" s="117"/>
      <c r="AZ3" s="85" t="s">
        <v>188</v>
      </c>
      <c r="BA3" s="87" t="s">
        <v>189</v>
      </c>
      <c r="BB3" s="117" t="s">
        <v>190</v>
      </c>
      <c r="BC3" s="117" t="s">
        <v>191</v>
      </c>
      <c r="BD3" s="118" t="s">
        <v>192</v>
      </c>
      <c r="BE3" s="119"/>
      <c r="BF3" s="119"/>
      <c r="BG3" s="120"/>
      <c r="BH3" s="85" t="s">
        <v>193</v>
      </c>
      <c r="BI3" s="85"/>
      <c r="BJ3" s="85"/>
      <c r="BK3" s="120" t="s">
        <v>194</v>
      </c>
      <c r="BL3" s="117" t="s">
        <v>195</v>
      </c>
      <c r="BM3" s="117"/>
      <c r="BN3" s="122" t="s">
        <v>196</v>
      </c>
      <c r="BO3" s="123"/>
      <c r="BP3" s="87" t="s">
        <v>197</v>
      </c>
    </row>
    <row r="4" s="79" customFormat="1" ht="42" customHeight="1" spans="1:77">
      <c r="A4" s="88" t="s">
        <v>71</v>
      </c>
      <c r="B4" s="89" t="s">
        <v>72</v>
      </c>
      <c r="C4" s="89" t="s">
        <v>198</v>
      </c>
      <c r="D4" s="86"/>
      <c r="E4" s="86"/>
      <c r="F4" s="86"/>
      <c r="G4" s="87" t="s">
        <v>199</v>
      </c>
      <c r="H4" s="87" t="s">
        <v>200</v>
      </c>
      <c r="I4" s="97" t="s">
        <v>201</v>
      </c>
      <c r="J4" s="97" t="s">
        <v>202</v>
      </c>
      <c r="K4" s="97" t="s">
        <v>203</v>
      </c>
      <c r="L4" s="97" t="s">
        <v>204</v>
      </c>
      <c r="M4" s="97" t="s">
        <v>205</v>
      </c>
      <c r="N4" s="97" t="s">
        <v>206</v>
      </c>
      <c r="O4" s="97" t="s">
        <v>207</v>
      </c>
      <c r="P4" s="97" t="s">
        <v>208</v>
      </c>
      <c r="Q4" s="97" t="s">
        <v>84</v>
      </c>
      <c r="R4" s="97" t="s">
        <v>172</v>
      </c>
      <c r="S4" s="87" t="s">
        <v>209</v>
      </c>
      <c r="T4" s="97" t="s">
        <v>210</v>
      </c>
      <c r="U4" s="97" t="s">
        <v>211</v>
      </c>
      <c r="V4" s="97" t="s">
        <v>212</v>
      </c>
      <c r="W4" s="97" t="s">
        <v>213</v>
      </c>
      <c r="X4" s="97" t="s">
        <v>214</v>
      </c>
      <c r="Y4" s="97" t="s">
        <v>215</v>
      </c>
      <c r="Z4" s="97" t="s">
        <v>216</v>
      </c>
      <c r="AA4" s="97" t="s">
        <v>217</v>
      </c>
      <c r="AB4" s="97" t="s">
        <v>218</v>
      </c>
      <c r="AC4" s="97" t="s">
        <v>219</v>
      </c>
      <c r="AD4" s="97" t="s">
        <v>220</v>
      </c>
      <c r="AE4" s="97" t="s">
        <v>221</v>
      </c>
      <c r="AF4" s="97" t="s">
        <v>222</v>
      </c>
      <c r="AG4" s="97" t="s">
        <v>175</v>
      </c>
      <c r="AH4" s="97" t="s">
        <v>176</v>
      </c>
      <c r="AI4" s="97" t="s">
        <v>223</v>
      </c>
      <c r="AJ4" s="97" t="s">
        <v>224</v>
      </c>
      <c r="AK4" s="97" t="s">
        <v>225</v>
      </c>
      <c r="AL4" s="97" t="s">
        <v>226</v>
      </c>
      <c r="AM4" s="97" t="s">
        <v>178</v>
      </c>
      <c r="AN4" s="97" t="s">
        <v>179</v>
      </c>
      <c r="AO4" s="97" t="s">
        <v>180</v>
      </c>
      <c r="AP4" s="97" t="s">
        <v>181</v>
      </c>
      <c r="AQ4" s="85" t="s">
        <v>182</v>
      </c>
      <c r="AR4" s="87" t="s">
        <v>183</v>
      </c>
      <c r="AS4" s="97" t="s">
        <v>227</v>
      </c>
      <c r="AT4" s="97" t="s">
        <v>228</v>
      </c>
      <c r="AU4" s="97" t="s">
        <v>229</v>
      </c>
      <c r="AV4" s="97" t="s">
        <v>185</v>
      </c>
      <c r="AW4" s="116" t="s">
        <v>186</v>
      </c>
      <c r="AX4" s="117" t="s">
        <v>230</v>
      </c>
      <c r="AY4" s="117" t="s">
        <v>231</v>
      </c>
      <c r="AZ4" s="97" t="s">
        <v>188</v>
      </c>
      <c r="BA4" s="87" t="s">
        <v>232</v>
      </c>
      <c r="BB4" s="117" t="s">
        <v>190</v>
      </c>
      <c r="BC4" s="117" t="s">
        <v>191</v>
      </c>
      <c r="BD4" s="117" t="s">
        <v>233</v>
      </c>
      <c r="BE4" s="117" t="s">
        <v>234</v>
      </c>
      <c r="BF4" s="117" t="s">
        <v>235</v>
      </c>
      <c r="BG4" s="117" t="s">
        <v>236</v>
      </c>
      <c r="BH4" s="97" t="s">
        <v>237</v>
      </c>
      <c r="BI4" s="85" t="s">
        <v>238</v>
      </c>
      <c r="BJ4" s="85" t="s">
        <v>239</v>
      </c>
      <c r="BK4" s="120" t="s">
        <v>194</v>
      </c>
      <c r="BL4" s="120" t="s">
        <v>240</v>
      </c>
      <c r="BM4" s="117" t="s">
        <v>241</v>
      </c>
      <c r="BN4" s="87" t="s">
        <v>242</v>
      </c>
      <c r="BO4" s="87" t="s">
        <v>243</v>
      </c>
      <c r="BP4" s="87" t="s">
        <v>197</v>
      </c>
      <c r="BQ4" s="78"/>
      <c r="BR4" s="78"/>
      <c r="BS4" s="78"/>
      <c r="BT4" s="78"/>
      <c r="BU4" s="78"/>
      <c r="BV4" s="78"/>
      <c r="BW4" s="78"/>
      <c r="BX4" s="78"/>
      <c r="BY4" s="78"/>
    </row>
    <row r="5" s="80" customFormat="1" ht="31.5" customHeight="1" spans="1:68">
      <c r="A5" s="90"/>
      <c r="B5" s="90"/>
      <c r="C5" s="91" t="s">
        <v>115</v>
      </c>
      <c r="D5" s="92">
        <f t="shared" ref="D5:D10" si="0">SUM(E5:F5)</f>
        <v>8543282</v>
      </c>
      <c r="E5" s="93">
        <f>SUM('一般公共预算财政拨款基本支出经济分类表（七）'!B4)</f>
        <v>5294482</v>
      </c>
      <c r="F5" s="93">
        <f>SUM(F6:F25)</f>
        <v>3248800</v>
      </c>
      <c r="G5" s="94">
        <f t="shared" ref="G5:G10" si="1">SUM(H5+S5+AR5+BA5+BN5+BO5+BP5)</f>
        <v>6216782</v>
      </c>
      <c r="H5" s="94">
        <f t="shared" ref="H5:H10" si="2">SUM(I5:R5)</f>
        <v>4602654</v>
      </c>
      <c r="I5" s="94">
        <f t="shared" ref="I5:R5" si="3">SUM(I6:I22)</f>
        <v>1617682</v>
      </c>
      <c r="J5" s="94">
        <f t="shared" si="3"/>
        <v>1233056</v>
      </c>
      <c r="K5" s="94">
        <f t="shared" si="3"/>
        <v>564300</v>
      </c>
      <c r="L5" s="94">
        <f t="shared" si="3"/>
        <v>200748</v>
      </c>
      <c r="M5" s="94">
        <f t="shared" si="3"/>
        <v>454441</v>
      </c>
      <c r="N5" s="94">
        <f t="shared" si="3"/>
        <v>0</v>
      </c>
      <c r="O5" s="94">
        <f t="shared" si="3"/>
        <v>184617</v>
      </c>
      <c r="P5" s="94">
        <f t="shared" si="3"/>
        <v>15761</v>
      </c>
      <c r="Q5" s="94">
        <f t="shared" si="3"/>
        <v>332049</v>
      </c>
      <c r="R5" s="94">
        <f t="shared" si="3"/>
        <v>0</v>
      </c>
      <c r="S5" s="94">
        <f t="shared" ref="S5" si="4">SUM(T5:AP5)</f>
        <v>1363528</v>
      </c>
      <c r="T5" s="94">
        <f t="shared" ref="T5:AE5" si="5">SUM(T6:T22)</f>
        <v>270100</v>
      </c>
      <c r="U5" s="94">
        <f t="shared" si="5"/>
        <v>10000</v>
      </c>
      <c r="V5" s="94">
        <f t="shared" si="5"/>
        <v>300</v>
      </c>
      <c r="W5" s="94">
        <f t="shared" si="5"/>
        <v>4500</v>
      </c>
      <c r="X5" s="94">
        <f t="shared" si="5"/>
        <v>41000</v>
      </c>
      <c r="Y5" s="94">
        <f t="shared" si="5"/>
        <v>12500</v>
      </c>
      <c r="Z5" s="94">
        <f t="shared" si="5"/>
        <v>81000</v>
      </c>
      <c r="AA5" s="94">
        <f t="shared" si="5"/>
        <v>22000</v>
      </c>
      <c r="AB5" s="94">
        <f t="shared" si="5"/>
        <v>46000</v>
      </c>
      <c r="AC5" s="94">
        <f t="shared" si="5"/>
        <v>0</v>
      </c>
      <c r="AD5" s="94">
        <f t="shared" si="5"/>
        <v>32688</v>
      </c>
      <c r="AE5" s="94">
        <f t="shared" si="5"/>
        <v>79140</v>
      </c>
      <c r="AF5" s="94">
        <f t="shared" ref="AF5:AQ5" si="6">SUM(AF6:AF22)</f>
        <v>373900</v>
      </c>
      <c r="AG5" s="94">
        <f t="shared" si="6"/>
        <v>10000</v>
      </c>
      <c r="AH5" s="94">
        <f t="shared" si="6"/>
        <v>0</v>
      </c>
      <c r="AI5" s="94">
        <f t="shared" si="6"/>
        <v>10000</v>
      </c>
      <c r="AJ5" s="94">
        <f t="shared" si="6"/>
        <v>0</v>
      </c>
      <c r="AK5" s="94">
        <f t="shared" si="6"/>
        <v>36000</v>
      </c>
      <c r="AL5" s="94">
        <f t="shared" si="6"/>
        <v>254000</v>
      </c>
      <c r="AM5" s="94">
        <f t="shared" si="6"/>
        <v>58500</v>
      </c>
      <c r="AN5" s="94">
        <f t="shared" si="6"/>
        <v>0</v>
      </c>
      <c r="AO5" s="94">
        <f t="shared" si="6"/>
        <v>15000</v>
      </c>
      <c r="AP5" s="94">
        <f t="shared" si="6"/>
        <v>6900</v>
      </c>
      <c r="AQ5" s="94">
        <f t="shared" si="6"/>
        <v>18000</v>
      </c>
      <c r="AR5" s="94">
        <f t="shared" ref="AR5:AR10" si="7">SUM(AS5:AZ5)</f>
        <v>130400</v>
      </c>
      <c r="AS5" s="94">
        <f t="shared" ref="AS5:AZ5" si="8">SUM(AS6:AS22)</f>
        <v>130400</v>
      </c>
      <c r="AT5" s="94">
        <f t="shared" si="8"/>
        <v>0</v>
      </c>
      <c r="AU5" s="94">
        <f t="shared" si="8"/>
        <v>0</v>
      </c>
      <c r="AV5" s="94">
        <f t="shared" si="8"/>
        <v>0</v>
      </c>
      <c r="AW5" s="94">
        <f t="shared" si="8"/>
        <v>0</v>
      </c>
      <c r="AX5" s="94">
        <f t="shared" si="8"/>
        <v>0</v>
      </c>
      <c r="AY5" s="94">
        <f t="shared" si="8"/>
        <v>0</v>
      </c>
      <c r="AZ5" s="94">
        <f t="shared" si="8"/>
        <v>0</v>
      </c>
      <c r="BA5" s="94">
        <f t="shared" ref="BA5:BA10" si="9">SUM(BB5:BN5)</f>
        <v>120200</v>
      </c>
      <c r="BB5" s="94">
        <f t="shared" ref="BB5:BP5" si="10">SUM(BB6:BB22)</f>
        <v>0</v>
      </c>
      <c r="BC5" s="94">
        <f t="shared" si="10"/>
        <v>0</v>
      </c>
      <c r="BD5" s="94">
        <f t="shared" si="10"/>
        <v>0</v>
      </c>
      <c r="BE5" s="94">
        <f t="shared" si="10"/>
        <v>0</v>
      </c>
      <c r="BF5" s="94">
        <f t="shared" si="10"/>
        <v>0</v>
      </c>
      <c r="BG5" s="94">
        <f t="shared" si="10"/>
        <v>0</v>
      </c>
      <c r="BH5" s="94">
        <f t="shared" si="10"/>
        <v>61200</v>
      </c>
      <c r="BI5" s="94">
        <f t="shared" si="10"/>
        <v>59000</v>
      </c>
      <c r="BJ5" s="94">
        <f t="shared" si="10"/>
        <v>0</v>
      </c>
      <c r="BK5" s="94">
        <f t="shared" si="10"/>
        <v>0</v>
      </c>
      <c r="BL5" s="94">
        <f t="shared" si="10"/>
        <v>0</v>
      </c>
      <c r="BM5" s="94">
        <f t="shared" si="10"/>
        <v>0</v>
      </c>
      <c r="BN5" s="94">
        <f t="shared" si="10"/>
        <v>0</v>
      </c>
      <c r="BO5" s="94">
        <f t="shared" si="10"/>
        <v>0</v>
      </c>
      <c r="BP5" s="94">
        <f t="shared" si="10"/>
        <v>0</v>
      </c>
    </row>
    <row r="6" s="80" customFormat="1" ht="31.5" customHeight="1" spans="1:68">
      <c r="A6" s="95" t="s">
        <v>75</v>
      </c>
      <c r="B6" s="95" t="s">
        <v>76</v>
      </c>
      <c r="C6" s="96" t="s">
        <v>97</v>
      </c>
      <c r="D6" s="93">
        <f t="shared" si="0"/>
        <v>4307614</v>
      </c>
      <c r="E6" s="93">
        <f>SUM(E5-E7-E8-E9-E10)</f>
        <v>4307614</v>
      </c>
      <c r="F6" s="93"/>
      <c r="G6" s="94">
        <f t="shared" si="1"/>
        <v>4307614</v>
      </c>
      <c r="H6" s="94">
        <f t="shared" si="2"/>
        <v>3615786</v>
      </c>
      <c r="I6" s="94">
        <f>SUM('一般公共预算财政拨款基本支出经济分类表（七）'!B6)</f>
        <v>1617682</v>
      </c>
      <c r="J6" s="94">
        <f>SUM('一般公共预算财政拨款基本支出经济分类表（七）'!B7)</f>
        <v>1233056</v>
      </c>
      <c r="K6" s="94">
        <f>SUM('一般公共预算财政拨款基本支出经济分类表（七）'!B8)</f>
        <v>564300</v>
      </c>
      <c r="L6" s="94">
        <f>SUM('一般公共预算财政拨款基本支出经济分类表（七）'!B9)</f>
        <v>200748</v>
      </c>
      <c r="M6" s="94"/>
      <c r="N6" s="94"/>
      <c r="O6" s="94"/>
      <c r="P6" s="94"/>
      <c r="Q6" s="94"/>
      <c r="R6" s="94"/>
      <c r="S6" s="94">
        <f>SUM(T6:AQ6)</f>
        <v>675428</v>
      </c>
      <c r="T6" s="94">
        <f>'[1]一般公共预算财政拨款基本及项目经济分类总表（八）'!$T$6</f>
        <v>35000</v>
      </c>
      <c r="U6" s="94">
        <f>SUM('一般公共预算财政拨款基本支出经济分类表（七）'!D8)</f>
        <v>0</v>
      </c>
      <c r="V6" s="94">
        <f>SUM('一般公共预算财政拨款基本支出经济分类表（七）'!D9)</f>
        <v>300</v>
      </c>
      <c r="W6" s="94">
        <f>SUM('一般公共预算财政拨款基本支出经济分类表（七）'!D27)</f>
        <v>4500</v>
      </c>
      <c r="X6" s="94">
        <f>SUM('一般公共预算财政拨款基本支出经济分类表（七）'!D28)</f>
        <v>41000</v>
      </c>
      <c r="Y6" s="94">
        <f>SUM('一般公共预算财政拨款基本支出经济分类表（七）'!D29)</f>
        <v>12500</v>
      </c>
      <c r="Z6" s="94">
        <f>SUM('一般公共预算财政拨款基本支出经济分类表（七）'!D30)</f>
        <v>81000</v>
      </c>
      <c r="AA6" s="94">
        <f>SUM('一般公共预算财政拨款基本支出经济分类表（七）'!D10)</f>
        <v>2000</v>
      </c>
      <c r="AB6" s="94">
        <f>SUM('一般公共预算财政拨款基本支出经济分类表（七）'!D12)</f>
        <v>0</v>
      </c>
      <c r="AC6" s="94">
        <f>SUM('一般公共预算财政拨款基本支出经济分类表（七）'!C20)</f>
        <v>0</v>
      </c>
      <c r="AD6" s="94">
        <f>SUM('一般公共预算财政拨款基本支出经济分类表（七）'!D24)</f>
        <v>32688</v>
      </c>
      <c r="AE6" s="94">
        <f>SUM('一般公共预算财政拨款基本支出经济分类表（七）'!D25)</f>
        <v>27240</v>
      </c>
      <c r="AF6" s="94">
        <f>SUM('一般公共预算财政拨款基本支出经济分类表（七）'!D21)</f>
        <v>336900</v>
      </c>
      <c r="AG6" s="94">
        <f>SUM('一般公共预算财政拨款基本支出经济分类表（七）'!D13)</f>
        <v>10000</v>
      </c>
      <c r="AH6" s="94">
        <f>SUM('一般公共预算财政拨款基本支出经济分类表（七）'!D14)</f>
        <v>0</v>
      </c>
      <c r="AI6" s="94">
        <f>SUM('一般公共预算财政拨款基本支出经济分类表（七）'!D16)</f>
        <v>0</v>
      </c>
      <c r="AJ6" s="94"/>
      <c r="AK6" s="94">
        <f>SUM('一般公共预算财政拨款基本支出经济分类表（七）'!D17)</f>
        <v>0</v>
      </c>
      <c r="AL6" s="94">
        <f>SUM('一般公共预算财政拨款基本支出经济分类表（七）'!D18)</f>
        <v>48000</v>
      </c>
      <c r="AM6" s="94">
        <f>SUM('一般公共预算财政拨款基本支出经济分类表（七）'!D19)</f>
        <v>7400</v>
      </c>
      <c r="AN6" s="94">
        <f>SUM('一般公共预算财政拨款基本支出经济分类表（七）'!D15)</f>
        <v>0</v>
      </c>
      <c r="AO6" s="94">
        <f>SUM('一般公共预算财政拨款基本支出经济分类表（七）'!D31)</f>
        <v>15000</v>
      </c>
      <c r="AP6" s="94">
        <f>SUM('一般公共预算财政拨款基本支出经济分类表（七）'!D11)</f>
        <v>6900</v>
      </c>
      <c r="AQ6" s="94">
        <f>SUM('一般公共预算财政拨款基本支出经济分类表（七）'!D22)</f>
        <v>15000</v>
      </c>
      <c r="AR6" s="94">
        <f t="shared" si="7"/>
        <v>0</v>
      </c>
      <c r="AS6" s="94"/>
      <c r="AT6" s="94"/>
      <c r="AU6" s="94"/>
      <c r="AV6" s="94"/>
      <c r="AW6" s="94"/>
      <c r="AX6" s="94"/>
      <c r="AY6" s="94"/>
      <c r="AZ6" s="94">
        <f>SUM('一般公共预算财政拨款基本支出经济分类表（七）'!B21)</f>
        <v>0</v>
      </c>
      <c r="BA6" s="94">
        <f t="shared" si="9"/>
        <v>16400</v>
      </c>
      <c r="BB6" s="94"/>
      <c r="BC6" s="94"/>
      <c r="BD6" s="94"/>
      <c r="BE6" s="94"/>
      <c r="BF6" s="94"/>
      <c r="BG6" s="94"/>
      <c r="BH6" s="94">
        <f>SUM('一般公共预算财政拨款基本支出经济分类表（七）'!B23)</f>
        <v>16400</v>
      </c>
      <c r="BI6" s="94">
        <f>SUM('一般公共预算财政拨款基本支出经济分类表（七）'!B24)</f>
        <v>0</v>
      </c>
      <c r="BJ6" s="94">
        <f>SUM('一般公共预算财政拨款基本支出经济分类表（七）'!B25)</f>
        <v>0</v>
      </c>
      <c r="BK6" s="94"/>
      <c r="BL6" s="94"/>
      <c r="BM6" s="94"/>
      <c r="BN6" s="94"/>
      <c r="BO6" s="94"/>
      <c r="BP6" s="94"/>
    </row>
    <row r="7" s="80" customFormat="1" ht="31.5" customHeight="1" spans="1:68">
      <c r="A7" s="95" t="s">
        <v>77</v>
      </c>
      <c r="B7" s="95" t="s">
        <v>78</v>
      </c>
      <c r="C7" s="97" t="s">
        <v>244</v>
      </c>
      <c r="D7" s="93">
        <f t="shared" si="0"/>
        <v>454441</v>
      </c>
      <c r="E7" s="93">
        <f t="shared" ref="E7:E10" si="11">SUM(G7)</f>
        <v>454441</v>
      </c>
      <c r="F7" s="93"/>
      <c r="G7" s="94">
        <f t="shared" si="1"/>
        <v>454441</v>
      </c>
      <c r="H7" s="94">
        <f t="shared" si="2"/>
        <v>454441</v>
      </c>
      <c r="I7" s="94"/>
      <c r="J7" s="94"/>
      <c r="K7" s="94"/>
      <c r="L7" s="94"/>
      <c r="M7" s="94">
        <f>SUM('一般公共预算财政拨款基本支出经济分类表（七）'!B10)</f>
        <v>454441</v>
      </c>
      <c r="N7" s="94"/>
      <c r="O7" s="94"/>
      <c r="P7" s="94"/>
      <c r="Q7" s="94"/>
      <c r="R7" s="94"/>
      <c r="S7" s="94">
        <f>SUM(T7:AQ7)</f>
        <v>0</v>
      </c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>
        <f t="shared" si="7"/>
        <v>0</v>
      </c>
      <c r="AS7" s="94"/>
      <c r="AT7" s="94"/>
      <c r="AU7" s="94"/>
      <c r="AV7" s="94"/>
      <c r="AW7" s="94"/>
      <c r="AX7" s="94"/>
      <c r="AY7" s="94"/>
      <c r="AZ7" s="94"/>
      <c r="BA7" s="94">
        <f t="shared" si="9"/>
        <v>0</v>
      </c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</row>
    <row r="8" s="80" customFormat="1" ht="31.5" customHeight="1" spans="1:68">
      <c r="A8" s="95" t="s">
        <v>79</v>
      </c>
      <c r="B8" s="95" t="s">
        <v>80</v>
      </c>
      <c r="C8" s="96" t="s">
        <v>245</v>
      </c>
      <c r="D8" s="93">
        <f t="shared" si="0"/>
        <v>15761</v>
      </c>
      <c r="E8" s="93">
        <f t="shared" si="11"/>
        <v>15761</v>
      </c>
      <c r="F8" s="93"/>
      <c r="G8" s="94">
        <f t="shared" si="1"/>
        <v>15761</v>
      </c>
      <c r="H8" s="94">
        <f t="shared" si="2"/>
        <v>15761</v>
      </c>
      <c r="I8" s="94"/>
      <c r="J8" s="94"/>
      <c r="K8" s="94"/>
      <c r="L8" s="94"/>
      <c r="M8" s="94"/>
      <c r="N8" s="94"/>
      <c r="O8" s="94"/>
      <c r="P8" s="94">
        <f>SUM('一般公共预算财政拨款基本支出经济分类表（七）'!B13)</f>
        <v>15761</v>
      </c>
      <c r="Q8" s="94"/>
      <c r="R8" s="94"/>
      <c r="S8" s="94">
        <f>SUM(T8:AQ8)</f>
        <v>0</v>
      </c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>
        <f t="shared" si="7"/>
        <v>0</v>
      </c>
      <c r="AS8" s="94"/>
      <c r="AT8" s="94"/>
      <c r="AU8" s="94"/>
      <c r="AV8" s="94"/>
      <c r="AW8" s="94"/>
      <c r="AX8" s="94"/>
      <c r="AY8" s="94"/>
      <c r="AZ8" s="94"/>
      <c r="BA8" s="94">
        <f t="shared" si="9"/>
        <v>0</v>
      </c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</row>
    <row r="9" s="80" customFormat="1" ht="31.5" customHeight="1" spans="1:68">
      <c r="A9" s="95" t="s">
        <v>81</v>
      </c>
      <c r="B9" s="95" t="s">
        <v>82</v>
      </c>
      <c r="C9" s="97" t="s">
        <v>207</v>
      </c>
      <c r="D9" s="93">
        <f t="shared" si="0"/>
        <v>184617</v>
      </c>
      <c r="E9" s="93">
        <f t="shared" si="11"/>
        <v>184617</v>
      </c>
      <c r="F9" s="93"/>
      <c r="G9" s="94">
        <f t="shared" si="1"/>
        <v>184617</v>
      </c>
      <c r="H9" s="94">
        <f t="shared" si="2"/>
        <v>184617</v>
      </c>
      <c r="I9" s="94"/>
      <c r="J9" s="94"/>
      <c r="K9" s="94"/>
      <c r="L9" s="94"/>
      <c r="M9" s="94"/>
      <c r="N9" s="94"/>
      <c r="O9" s="94">
        <f>SUM('一般公共预算财政拨款基本支出经济分类表（七）'!B11)</f>
        <v>184617</v>
      </c>
      <c r="P9" s="94"/>
      <c r="Q9" s="94"/>
      <c r="R9" s="94"/>
      <c r="S9" s="94">
        <f>SUM(T9:AQ9)</f>
        <v>0</v>
      </c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>
        <f t="shared" si="7"/>
        <v>0</v>
      </c>
      <c r="AS9" s="94"/>
      <c r="AT9" s="94"/>
      <c r="AU9" s="94"/>
      <c r="AV9" s="94"/>
      <c r="AW9" s="94"/>
      <c r="AX9" s="94"/>
      <c r="AY9" s="94"/>
      <c r="AZ9" s="94"/>
      <c r="BA9" s="94">
        <f t="shared" si="9"/>
        <v>0</v>
      </c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</row>
    <row r="10" s="80" customFormat="1" ht="31.5" customHeight="1" spans="1:68">
      <c r="A10" s="95" t="s">
        <v>83</v>
      </c>
      <c r="B10" s="95" t="s">
        <v>84</v>
      </c>
      <c r="C10" s="95" t="s">
        <v>84</v>
      </c>
      <c r="D10" s="93">
        <f t="shared" si="0"/>
        <v>332049</v>
      </c>
      <c r="E10" s="93">
        <f t="shared" si="11"/>
        <v>332049</v>
      </c>
      <c r="F10" s="93"/>
      <c r="G10" s="94">
        <f t="shared" si="1"/>
        <v>332049</v>
      </c>
      <c r="H10" s="94">
        <f t="shared" si="2"/>
        <v>332049</v>
      </c>
      <c r="I10" s="94"/>
      <c r="J10" s="94"/>
      <c r="K10" s="94"/>
      <c r="L10" s="94"/>
      <c r="M10" s="94"/>
      <c r="N10" s="94"/>
      <c r="O10" s="94"/>
      <c r="P10" s="94"/>
      <c r="Q10" s="94">
        <f>SUM('一般公共预算财政拨款基本支出经济分类表（七）'!B14)</f>
        <v>332049</v>
      </c>
      <c r="R10" s="94"/>
      <c r="S10" s="94">
        <f>SUM(T10:AQ10)</f>
        <v>0</v>
      </c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>
        <f t="shared" si="7"/>
        <v>0</v>
      </c>
      <c r="AS10" s="94"/>
      <c r="AT10" s="94"/>
      <c r="AU10" s="94"/>
      <c r="AV10" s="94"/>
      <c r="AW10" s="94"/>
      <c r="AX10" s="94"/>
      <c r="AY10" s="94"/>
      <c r="AZ10" s="94"/>
      <c r="BA10" s="94">
        <f t="shared" si="9"/>
        <v>0</v>
      </c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</row>
    <row r="11" s="80" customFormat="1" ht="31.5" customHeight="1" spans="1:68">
      <c r="A11" s="98">
        <v>2080899</v>
      </c>
      <c r="B11" s="98" t="s">
        <v>85</v>
      </c>
      <c r="C11" s="98" t="s">
        <v>246</v>
      </c>
      <c r="D11" s="93">
        <f t="shared" ref="D11" si="12">SUM(E11:F11)</f>
        <v>7000</v>
      </c>
      <c r="E11" s="93"/>
      <c r="F11" s="93">
        <f>SUM(G11)</f>
        <v>7000</v>
      </c>
      <c r="G11" s="94">
        <f t="shared" ref="G11:G26" si="13">SUM(H11+S11+AR11+BA11+BN11+BO11+BP11)</f>
        <v>7000</v>
      </c>
      <c r="H11" s="94">
        <f t="shared" ref="H11" si="14">SUM(I11:R11)</f>
        <v>0</v>
      </c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>
        <f t="shared" ref="S11:S26" si="15">SUM(T11:AQ11)</f>
        <v>0</v>
      </c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>
        <f t="shared" ref="AR11" si="16">SUM(AS11:AZ11)</f>
        <v>7000</v>
      </c>
      <c r="AS11" s="94">
        <v>7000</v>
      </c>
      <c r="AT11" s="94"/>
      <c r="AU11" s="94"/>
      <c r="AV11" s="94"/>
      <c r="AW11" s="94"/>
      <c r="AX11" s="94"/>
      <c r="AY11" s="94"/>
      <c r="AZ11" s="94"/>
      <c r="BA11" s="94">
        <f t="shared" ref="BA11" si="17">SUM(BB11:BN11)</f>
        <v>0</v>
      </c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</row>
    <row r="12" s="80" customFormat="1" ht="31.5" customHeight="1" spans="1:68">
      <c r="A12" s="98">
        <v>2120201</v>
      </c>
      <c r="B12" s="98" t="s">
        <v>86</v>
      </c>
      <c r="C12" s="98" t="s">
        <v>247</v>
      </c>
      <c r="D12" s="93">
        <f t="shared" ref="D12:D26" si="18">SUM(E12:F12)</f>
        <v>363000</v>
      </c>
      <c r="E12" s="93"/>
      <c r="F12" s="93">
        <f>SUM(G12)</f>
        <v>363000</v>
      </c>
      <c r="G12" s="94">
        <f t="shared" si="13"/>
        <v>363000</v>
      </c>
      <c r="H12" s="94">
        <f t="shared" ref="H12:H26" si="19">SUM(I12:R12)</f>
        <v>0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>
        <f t="shared" si="15"/>
        <v>256200</v>
      </c>
      <c r="T12" s="94">
        <v>193100</v>
      </c>
      <c r="U12" s="94">
        <v>10000</v>
      </c>
      <c r="V12" s="94"/>
      <c r="W12" s="94"/>
      <c r="X12" s="94"/>
      <c r="Y12" s="94"/>
      <c r="Z12" s="94"/>
      <c r="AA12" s="94">
        <v>20000</v>
      </c>
      <c r="AB12" s="94"/>
      <c r="AC12" s="94"/>
      <c r="AD12" s="94"/>
      <c r="AE12" s="94"/>
      <c r="AF12" s="94"/>
      <c r="AG12" s="94"/>
      <c r="AH12" s="94"/>
      <c r="AI12" s="112">
        <v>10000</v>
      </c>
      <c r="AJ12" s="94"/>
      <c r="AK12" s="94"/>
      <c r="AL12" s="112">
        <v>22000</v>
      </c>
      <c r="AM12" s="94">
        <v>1100</v>
      </c>
      <c r="AN12" s="94"/>
      <c r="AO12" s="94"/>
      <c r="AP12" s="94"/>
      <c r="AQ12" s="94"/>
      <c r="AR12" s="94">
        <f t="shared" ref="AR12:AR26" si="20">SUM(AS12:AZ12)</f>
        <v>3000</v>
      </c>
      <c r="AS12" s="94">
        <v>3000</v>
      </c>
      <c r="AT12" s="94"/>
      <c r="AU12" s="94"/>
      <c r="AV12" s="94"/>
      <c r="AW12" s="94"/>
      <c r="AX12" s="94"/>
      <c r="AY12" s="94"/>
      <c r="AZ12" s="94"/>
      <c r="BA12" s="94">
        <f t="shared" ref="BA12:BA23" si="21">SUM(BB12:BN12)</f>
        <v>103800</v>
      </c>
      <c r="BB12" s="94"/>
      <c r="BC12" s="94"/>
      <c r="BD12" s="94"/>
      <c r="BE12" s="94"/>
      <c r="BF12" s="94"/>
      <c r="BG12" s="94"/>
      <c r="BH12" s="94">
        <v>44800</v>
      </c>
      <c r="BI12" s="94">
        <v>59000</v>
      </c>
      <c r="BJ12" s="94"/>
      <c r="BK12" s="94"/>
      <c r="BL12" s="94"/>
      <c r="BM12" s="94"/>
      <c r="BN12" s="94"/>
      <c r="BO12" s="94"/>
      <c r="BP12" s="94"/>
    </row>
    <row r="13" s="80" customFormat="1" ht="31.5" customHeight="1" spans="1:68">
      <c r="A13" s="98">
        <v>2120201</v>
      </c>
      <c r="B13" s="98" t="s">
        <v>86</v>
      </c>
      <c r="C13" s="98" t="s">
        <v>248</v>
      </c>
      <c r="D13" s="93">
        <f t="shared" si="18"/>
        <v>16000</v>
      </c>
      <c r="E13" s="93"/>
      <c r="F13" s="93">
        <f t="shared" ref="F13:F24" si="22">SUM(G13)</f>
        <v>16000</v>
      </c>
      <c r="G13" s="94">
        <f t="shared" si="13"/>
        <v>16000</v>
      </c>
      <c r="H13" s="94">
        <f t="shared" si="19"/>
        <v>0</v>
      </c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>
        <f t="shared" si="15"/>
        <v>16000</v>
      </c>
      <c r="T13" s="94"/>
      <c r="U13" s="94"/>
      <c r="V13" s="94"/>
      <c r="W13" s="94"/>
      <c r="X13" s="94"/>
      <c r="Y13" s="94"/>
      <c r="Z13" s="94"/>
      <c r="AA13" s="94"/>
      <c r="AB13" s="94">
        <v>16000</v>
      </c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>
        <f t="shared" si="20"/>
        <v>0</v>
      </c>
      <c r="AS13" s="94"/>
      <c r="AT13" s="94"/>
      <c r="AU13" s="94"/>
      <c r="AV13" s="94"/>
      <c r="AW13" s="94"/>
      <c r="AX13" s="94"/>
      <c r="AY13" s="94"/>
      <c r="AZ13" s="94"/>
      <c r="BA13" s="94">
        <f t="shared" si="21"/>
        <v>0</v>
      </c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</row>
    <row r="14" s="80" customFormat="1" ht="31.5" customHeight="1" spans="1:68">
      <c r="A14" s="98" t="s">
        <v>87</v>
      </c>
      <c r="B14" s="98" t="s">
        <v>88</v>
      </c>
      <c r="C14" s="98" t="s">
        <v>249</v>
      </c>
      <c r="D14" s="93">
        <f t="shared" si="18"/>
        <v>88000</v>
      </c>
      <c r="E14" s="93"/>
      <c r="F14" s="93">
        <f t="shared" si="22"/>
        <v>88000</v>
      </c>
      <c r="G14" s="94">
        <f t="shared" si="13"/>
        <v>88000</v>
      </c>
      <c r="H14" s="94">
        <f t="shared" si="19"/>
        <v>0</v>
      </c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>
        <f t="shared" si="15"/>
        <v>0</v>
      </c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>
        <f t="shared" si="20"/>
        <v>88000</v>
      </c>
      <c r="AS14" s="94">
        <v>88000</v>
      </c>
      <c r="AT14" s="94"/>
      <c r="AU14" s="94"/>
      <c r="AV14" s="94"/>
      <c r="AW14" s="94"/>
      <c r="AX14" s="94"/>
      <c r="AY14" s="94"/>
      <c r="AZ14" s="94"/>
      <c r="BA14" s="94">
        <f t="shared" si="21"/>
        <v>0</v>
      </c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</row>
    <row r="15" s="80" customFormat="1" ht="31.5" customHeight="1" spans="1:68">
      <c r="A15" s="98">
        <v>2120201</v>
      </c>
      <c r="B15" s="98" t="s">
        <v>86</v>
      </c>
      <c r="C15" s="98" t="s">
        <v>250</v>
      </c>
      <c r="D15" s="93">
        <f t="shared" si="18"/>
        <v>51900</v>
      </c>
      <c r="E15" s="93"/>
      <c r="F15" s="93">
        <f t="shared" si="22"/>
        <v>51900</v>
      </c>
      <c r="G15" s="94">
        <f t="shared" si="13"/>
        <v>51900</v>
      </c>
      <c r="H15" s="94">
        <f t="shared" si="19"/>
        <v>0</v>
      </c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>
        <f t="shared" si="15"/>
        <v>51900</v>
      </c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>
        <v>51900</v>
      </c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>
        <f t="shared" si="20"/>
        <v>0</v>
      </c>
      <c r="AS15" s="94"/>
      <c r="AT15" s="94"/>
      <c r="AU15" s="94"/>
      <c r="AV15" s="94"/>
      <c r="AW15" s="94"/>
      <c r="AX15" s="94"/>
      <c r="AY15" s="94"/>
      <c r="AZ15" s="94"/>
      <c r="BA15" s="94">
        <f t="shared" si="21"/>
        <v>0</v>
      </c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</row>
    <row r="16" s="80" customFormat="1" ht="31.5" customHeight="1" spans="1:68">
      <c r="A16" s="98">
        <v>2120201</v>
      </c>
      <c r="B16" s="98" t="s">
        <v>86</v>
      </c>
      <c r="C16" s="98" t="s">
        <v>251</v>
      </c>
      <c r="D16" s="93">
        <f t="shared" si="18"/>
        <v>84000</v>
      </c>
      <c r="E16" s="93"/>
      <c r="F16" s="93">
        <f t="shared" si="22"/>
        <v>84000</v>
      </c>
      <c r="G16" s="94">
        <f t="shared" si="13"/>
        <v>84000</v>
      </c>
      <c r="H16" s="94">
        <f t="shared" si="19"/>
        <v>0</v>
      </c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>
        <f t="shared" si="15"/>
        <v>84000</v>
      </c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>
        <v>84000</v>
      </c>
      <c r="AM16" s="94"/>
      <c r="AN16" s="94"/>
      <c r="AO16" s="94"/>
      <c r="AP16" s="94"/>
      <c r="AQ16" s="94"/>
      <c r="AR16" s="94">
        <f t="shared" si="20"/>
        <v>0</v>
      </c>
      <c r="AS16" s="94"/>
      <c r="AT16" s="94"/>
      <c r="AU16" s="94"/>
      <c r="AV16" s="94"/>
      <c r="AW16" s="94"/>
      <c r="AX16" s="94"/>
      <c r="AY16" s="94"/>
      <c r="AZ16" s="94"/>
      <c r="BA16" s="94">
        <f t="shared" si="21"/>
        <v>0</v>
      </c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</row>
    <row r="17" s="80" customFormat="1" ht="31.5" customHeight="1" spans="1:68">
      <c r="A17" s="98">
        <v>2120201</v>
      </c>
      <c r="B17" s="98" t="s">
        <v>86</v>
      </c>
      <c r="C17" s="98" t="s">
        <v>252</v>
      </c>
      <c r="D17" s="93">
        <f t="shared" si="18"/>
        <v>50000</v>
      </c>
      <c r="E17" s="93"/>
      <c r="F17" s="93">
        <f t="shared" si="22"/>
        <v>50000</v>
      </c>
      <c r="G17" s="94">
        <f t="shared" si="13"/>
        <v>50000</v>
      </c>
      <c r="H17" s="94">
        <f t="shared" si="19"/>
        <v>0</v>
      </c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>
        <f t="shared" si="15"/>
        <v>50000</v>
      </c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>
        <v>50000</v>
      </c>
      <c r="AN17" s="94"/>
      <c r="AO17" s="94"/>
      <c r="AP17" s="94"/>
      <c r="AQ17" s="94"/>
      <c r="AR17" s="94">
        <f t="shared" si="20"/>
        <v>0</v>
      </c>
      <c r="AS17" s="94"/>
      <c r="AT17" s="94"/>
      <c r="AU17" s="94"/>
      <c r="AV17" s="94"/>
      <c r="AW17" s="94"/>
      <c r="AX17" s="94"/>
      <c r="AY17" s="94"/>
      <c r="AZ17" s="94"/>
      <c r="BA17" s="94">
        <f t="shared" si="21"/>
        <v>0</v>
      </c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</row>
    <row r="18" s="80" customFormat="1" ht="31.5" customHeight="1" spans="1:68">
      <c r="A18" s="98">
        <v>2120201</v>
      </c>
      <c r="B18" s="98" t="s">
        <v>86</v>
      </c>
      <c r="C18" s="98" t="s">
        <v>253</v>
      </c>
      <c r="D18" s="93">
        <f t="shared" si="18"/>
        <v>16000</v>
      </c>
      <c r="E18" s="93"/>
      <c r="F18" s="93">
        <f t="shared" si="22"/>
        <v>16000</v>
      </c>
      <c r="G18" s="94">
        <f t="shared" si="13"/>
        <v>16000</v>
      </c>
      <c r="H18" s="94">
        <f t="shared" si="19"/>
        <v>0</v>
      </c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>
        <f t="shared" si="15"/>
        <v>16000</v>
      </c>
      <c r="T18" s="94">
        <v>16000</v>
      </c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>
        <f t="shared" si="20"/>
        <v>0</v>
      </c>
      <c r="AS18" s="94"/>
      <c r="AT18" s="94"/>
      <c r="AU18" s="94"/>
      <c r="AV18" s="94"/>
      <c r="AW18" s="94"/>
      <c r="AX18" s="94"/>
      <c r="AY18" s="94"/>
      <c r="AZ18" s="94"/>
      <c r="BA18" s="94">
        <f t="shared" si="21"/>
        <v>0</v>
      </c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</row>
    <row r="19" s="80" customFormat="1" ht="31.5" customHeight="1" spans="1:68">
      <c r="A19" s="99">
        <v>2120201</v>
      </c>
      <c r="B19" s="99" t="s">
        <v>86</v>
      </c>
      <c r="C19" s="99" t="s">
        <v>254</v>
      </c>
      <c r="D19" s="100">
        <f t="shared" si="18"/>
        <v>32400</v>
      </c>
      <c r="E19" s="100"/>
      <c r="F19" s="100">
        <f t="shared" si="22"/>
        <v>32400</v>
      </c>
      <c r="G19" s="94">
        <f t="shared" si="13"/>
        <v>32400</v>
      </c>
      <c r="H19" s="94">
        <f t="shared" si="19"/>
        <v>0</v>
      </c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>
        <f t="shared" si="15"/>
        <v>0</v>
      </c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>
        <f t="shared" si="20"/>
        <v>32400</v>
      </c>
      <c r="AS19" s="94">
        <v>32400</v>
      </c>
      <c r="AT19" s="94"/>
      <c r="AU19" s="94"/>
      <c r="AV19" s="94"/>
      <c r="AW19" s="94"/>
      <c r="AX19" s="94"/>
      <c r="AY19" s="94"/>
      <c r="AZ19" s="94"/>
      <c r="BA19" s="94">
        <f t="shared" si="21"/>
        <v>0</v>
      </c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</row>
    <row r="20" s="80" customFormat="1" ht="31.5" customHeight="1" spans="1:68">
      <c r="A20" s="101">
        <v>2120201</v>
      </c>
      <c r="B20" s="101" t="s">
        <v>86</v>
      </c>
      <c r="C20" s="101" t="s">
        <v>255</v>
      </c>
      <c r="D20" s="93">
        <f t="shared" si="18"/>
        <v>32000</v>
      </c>
      <c r="E20" s="93"/>
      <c r="F20" s="93">
        <f t="shared" si="22"/>
        <v>32000</v>
      </c>
      <c r="G20" s="94">
        <f t="shared" si="13"/>
        <v>32000</v>
      </c>
      <c r="H20" s="94">
        <f t="shared" si="19"/>
        <v>0</v>
      </c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>
        <f t="shared" si="15"/>
        <v>32000</v>
      </c>
      <c r="T20" s="94">
        <v>26000</v>
      </c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>
        <v>3000</v>
      </c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>
        <v>3000</v>
      </c>
      <c r="AR20" s="94">
        <f t="shared" si="20"/>
        <v>0</v>
      </c>
      <c r="AS20" s="94"/>
      <c r="AT20" s="94"/>
      <c r="AU20" s="94"/>
      <c r="AV20" s="94"/>
      <c r="AW20" s="94"/>
      <c r="AX20" s="94"/>
      <c r="AY20" s="94"/>
      <c r="AZ20" s="94"/>
      <c r="BA20" s="94">
        <f t="shared" si="21"/>
        <v>0</v>
      </c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</row>
    <row r="21" s="80" customFormat="1" ht="31.5" customHeight="1" spans="1:68">
      <c r="A21" s="101">
        <v>2120201</v>
      </c>
      <c r="B21" s="101" t="s">
        <v>88</v>
      </c>
      <c r="C21" s="101" t="s">
        <v>256</v>
      </c>
      <c r="D21" s="93">
        <f t="shared" si="18"/>
        <v>100000</v>
      </c>
      <c r="E21" s="93"/>
      <c r="F21" s="93">
        <f t="shared" si="22"/>
        <v>100000</v>
      </c>
      <c r="G21" s="94">
        <f t="shared" si="13"/>
        <v>100000</v>
      </c>
      <c r="H21" s="94">
        <f t="shared" si="19"/>
        <v>0</v>
      </c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>
        <f t="shared" si="15"/>
        <v>100000</v>
      </c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>
        <v>34000</v>
      </c>
      <c r="AG21" s="94"/>
      <c r="AH21" s="94"/>
      <c r="AI21" s="94"/>
      <c r="AJ21" s="94"/>
      <c r="AK21" s="94">
        <v>36000</v>
      </c>
      <c r="AL21" s="94">
        <v>30000</v>
      </c>
      <c r="AM21" s="94"/>
      <c r="AN21" s="94"/>
      <c r="AO21" s="94"/>
      <c r="AP21" s="94"/>
      <c r="AQ21" s="94"/>
      <c r="AR21" s="94">
        <f t="shared" si="20"/>
        <v>0</v>
      </c>
      <c r="AS21" s="94"/>
      <c r="AT21" s="94"/>
      <c r="AU21" s="94"/>
      <c r="AV21" s="94"/>
      <c r="AW21" s="94"/>
      <c r="AX21" s="94"/>
      <c r="AY21" s="94"/>
      <c r="AZ21" s="94"/>
      <c r="BA21" s="94">
        <f t="shared" si="21"/>
        <v>0</v>
      </c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</row>
    <row r="22" s="80" customFormat="1" ht="31.5" customHeight="1" spans="1:68">
      <c r="A22" s="101">
        <v>2120201</v>
      </c>
      <c r="B22" s="101" t="s">
        <v>86</v>
      </c>
      <c r="C22" s="101" t="s">
        <v>257</v>
      </c>
      <c r="D22" s="93">
        <f t="shared" si="18"/>
        <v>100000</v>
      </c>
      <c r="E22" s="93"/>
      <c r="F22" s="93">
        <f t="shared" si="22"/>
        <v>100000</v>
      </c>
      <c r="G22" s="94">
        <f t="shared" si="13"/>
        <v>100000</v>
      </c>
      <c r="H22" s="94">
        <f t="shared" si="19"/>
        <v>0</v>
      </c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>
        <f t="shared" si="15"/>
        <v>100000</v>
      </c>
      <c r="T22" s="94"/>
      <c r="U22" s="94"/>
      <c r="V22" s="94"/>
      <c r="W22" s="94"/>
      <c r="X22" s="94"/>
      <c r="Y22" s="94"/>
      <c r="Z22" s="94"/>
      <c r="AA22" s="94"/>
      <c r="AB22" s="94">
        <v>30000</v>
      </c>
      <c r="AC22" s="94"/>
      <c r="AD22" s="94"/>
      <c r="AE22" s="94"/>
      <c r="AF22" s="94"/>
      <c r="AG22" s="94"/>
      <c r="AH22" s="94"/>
      <c r="AI22" s="94"/>
      <c r="AJ22" s="94"/>
      <c r="AK22" s="94"/>
      <c r="AL22" s="94">
        <v>70000</v>
      </c>
      <c r="AM22" s="94"/>
      <c r="AN22" s="94"/>
      <c r="AO22" s="94"/>
      <c r="AP22" s="94"/>
      <c r="AQ22" s="94"/>
      <c r="AR22" s="94">
        <f t="shared" si="20"/>
        <v>0</v>
      </c>
      <c r="AS22" s="94"/>
      <c r="AT22" s="94"/>
      <c r="AU22" s="94"/>
      <c r="AV22" s="94"/>
      <c r="AW22" s="94"/>
      <c r="AX22" s="94"/>
      <c r="AY22" s="94"/>
      <c r="AZ22" s="94"/>
      <c r="BA22" s="94">
        <f t="shared" si="21"/>
        <v>0</v>
      </c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</row>
    <row r="23" s="80" customFormat="1" ht="31.5" customHeight="1" spans="1:68">
      <c r="A23" s="101" t="s">
        <v>91</v>
      </c>
      <c r="B23" s="101" t="s">
        <v>92</v>
      </c>
      <c r="C23" s="101" t="s">
        <v>258</v>
      </c>
      <c r="D23" s="93">
        <f t="shared" si="18"/>
        <v>2088000</v>
      </c>
      <c r="E23" s="93"/>
      <c r="F23" s="93">
        <f t="shared" si="22"/>
        <v>2088000</v>
      </c>
      <c r="G23" s="94">
        <f t="shared" si="13"/>
        <v>2088000</v>
      </c>
      <c r="H23" s="94">
        <f t="shared" si="19"/>
        <v>600000</v>
      </c>
      <c r="I23" s="94"/>
      <c r="J23" s="94"/>
      <c r="K23" s="94"/>
      <c r="L23" s="94"/>
      <c r="M23" s="94"/>
      <c r="N23" s="94"/>
      <c r="O23" s="94"/>
      <c r="P23" s="94"/>
      <c r="Q23" s="94"/>
      <c r="R23" s="94">
        <v>600000</v>
      </c>
      <c r="S23" s="94">
        <f t="shared" si="15"/>
        <v>1488000</v>
      </c>
      <c r="T23" s="94">
        <v>1488000</v>
      </c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>
        <f t="shared" si="20"/>
        <v>0</v>
      </c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</row>
    <row r="24" s="80" customFormat="1" ht="31.5" customHeight="1" spans="1:68">
      <c r="A24" s="101" t="s">
        <v>89</v>
      </c>
      <c r="B24" s="101" t="s">
        <v>90</v>
      </c>
      <c r="C24" s="102" t="s">
        <v>259</v>
      </c>
      <c r="D24" s="93">
        <f t="shared" si="18"/>
        <v>12000</v>
      </c>
      <c r="E24" s="93"/>
      <c r="F24" s="93">
        <v>12000</v>
      </c>
      <c r="G24" s="94">
        <f t="shared" si="13"/>
        <v>12000</v>
      </c>
      <c r="H24" s="94">
        <f t="shared" si="19"/>
        <v>0</v>
      </c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>
        <f t="shared" si="15"/>
        <v>0</v>
      </c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>
        <f t="shared" si="20"/>
        <v>12000</v>
      </c>
      <c r="AS24" s="94">
        <v>12000</v>
      </c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</row>
    <row r="25" s="80" customFormat="1" ht="31.5" customHeight="1" spans="1:68">
      <c r="A25" s="101">
        <v>2070199</v>
      </c>
      <c r="B25" s="101" t="s">
        <v>93</v>
      </c>
      <c r="C25" s="101" t="s">
        <v>260</v>
      </c>
      <c r="D25" s="93">
        <f t="shared" si="18"/>
        <v>208500</v>
      </c>
      <c r="E25" s="93"/>
      <c r="F25" s="93">
        <v>208500</v>
      </c>
      <c r="G25" s="94">
        <f t="shared" si="13"/>
        <v>208500</v>
      </c>
      <c r="H25" s="94">
        <f t="shared" si="19"/>
        <v>0</v>
      </c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>
        <f t="shared" si="15"/>
        <v>208500</v>
      </c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>
        <v>208500</v>
      </c>
      <c r="AN25" s="94"/>
      <c r="AO25" s="94"/>
      <c r="AP25" s="94"/>
      <c r="AQ25" s="94"/>
      <c r="AR25" s="94">
        <f t="shared" si="20"/>
        <v>0</v>
      </c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</row>
  </sheetData>
  <mergeCells count="23">
    <mergeCell ref="A1:R1"/>
    <mergeCell ref="S1:AP1"/>
    <mergeCell ref="AR1:BP1"/>
    <mergeCell ref="A2:C2"/>
    <mergeCell ref="S2:X2"/>
    <mergeCell ref="AR2:AY2"/>
    <mergeCell ref="BN2:BP2"/>
    <mergeCell ref="A3:C3"/>
    <mergeCell ref="I3:L3"/>
    <mergeCell ref="M3:P3"/>
    <mergeCell ref="T3:AA3"/>
    <mergeCell ref="AB3:AF3"/>
    <mergeCell ref="AI3:AK3"/>
    <mergeCell ref="AL3:AM3"/>
    <mergeCell ref="AS3:AU3"/>
    <mergeCell ref="AX3:AY3"/>
    <mergeCell ref="BD3:BG3"/>
    <mergeCell ref="BH3:BJ3"/>
    <mergeCell ref="BL3:BM3"/>
    <mergeCell ref="BN3:BO3"/>
    <mergeCell ref="D3:D4"/>
    <mergeCell ref="E3:E4"/>
    <mergeCell ref="F3:F4"/>
  </mergeCells>
  <pageMargins left="0.865277777777778" right="0.432638888888889" top="1.0625" bottom="0.590277777777778" header="0.313888888888889" footer="0.55"/>
  <pageSetup paperSize="8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部门基本情况表</vt:lpstr>
      <vt:lpstr>部门预算收支总表（一）</vt:lpstr>
      <vt:lpstr>部门预算收入总表（二）</vt:lpstr>
      <vt:lpstr>部门预算支出总表（三）</vt:lpstr>
      <vt:lpstr>财政拨款预算收支总表（四）</vt:lpstr>
      <vt:lpstr>纳入财政专户管理的事业收入支出表（五）</vt:lpstr>
      <vt:lpstr>一般公共预算财政拨款支出表（六）</vt:lpstr>
      <vt:lpstr>一般公共预算财政拨款基本支出经济分类表（七）</vt:lpstr>
      <vt:lpstr>一般公共预算财政拨款基本及项目经济分类总表（八）</vt:lpstr>
      <vt:lpstr>政府性基金预算收入表（九）</vt:lpstr>
      <vt:lpstr>政府性基金预算支出表（十）</vt:lpstr>
      <vt:lpstr>三公经费表（十一）</vt:lpstr>
      <vt:lpstr>机关运行经费（十二）</vt:lpstr>
      <vt:lpstr>政府采购预算计划表（十三）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zq</cp:lastModifiedBy>
  <dcterms:created xsi:type="dcterms:W3CDTF">2017-04-07T08:05:00Z</dcterms:created>
  <cp:lastPrinted>2022-11-23T09:31:00Z</cp:lastPrinted>
  <dcterms:modified xsi:type="dcterms:W3CDTF">2023-11-15T02:35:25Z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184B1206327E47258339EA29EACBEC6A_13</vt:lpwstr>
  </property>
</Properties>
</file>